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fitz\OneDrive - University of Virginia\Desktop\Degree Work\Dissertation\Ch 3 Kh Saturation Cases\Appenices\Appedix 3b - HANPP Calculations\"/>
    </mc:Choice>
  </mc:AlternateContent>
  <xr:revisionPtr revIDLastSave="0" documentId="13_ncr:1_{0B31A41F-5A69-4571-81B7-834F81878F98}" xr6:coauthVersionLast="47" xr6:coauthVersionMax="47" xr10:uidLastSave="{00000000-0000-0000-0000-000000000000}"/>
  <bookViews>
    <workbookView xWindow="-110" yWindow="-110" windowWidth="25820" windowHeight="15620" xr2:uid="{363C7F21-BB7B-462E-ADCF-075F585AC89B}"/>
  </bookViews>
  <sheets>
    <sheet name="DRC Summary" sheetId="21" r:id="rId1"/>
    <sheet name="definitions" sheetId="36" r:id="rId2"/>
    <sheet name="DRC NPP Wood" sheetId="43" r:id="rId3"/>
    <sheet name="drc mon forest" sheetId="55" r:id="rId4"/>
    <sheet name="DRC - HANPP, Total Demand" sheetId="42" r:id="rId5"/>
    <sheet name="DRC - HANPP, Fodder Crops" sheetId="61" r:id="rId6"/>
    <sheet name="DRC - HANPP, Fodder Residue" sheetId="56" r:id="rId7"/>
    <sheet name="DRC - Data, FAO Grazing" sheetId="64" r:id="rId8"/>
    <sheet name="DRC - HANPP, Grazing Demand" sheetId="58" r:id="rId9"/>
    <sheet name="DRC - Data, Livestock" sheetId="63" r:id="rId10"/>
    <sheet name="DRC - HANPP, Perm Crops" sheetId="49" r:id="rId11"/>
    <sheet name="DRC - Data, Perm Crops" sheetId="67" r:id="rId12"/>
    <sheet name="DRC - HANPP, Annual Crops" sheetId="29" r:id="rId13"/>
    <sheet name="DRC - Output, LPJmL NPPo " sheetId="53" r:id="rId14"/>
    <sheet name="DRC - Data, Land Use" sheetId="50" r:id="rId15"/>
    <sheet name="DRC - HANPP, Infrastucture" sheetId="46" r:id="rId16"/>
    <sheet name="DRC - Data, Land Cover" sheetId="52" r:id="rId17"/>
    <sheet name="DRC - HANPP, Burning" sheetId="45" r:id="rId18"/>
    <sheet name="DRC - Data, Burning" sheetId="51" r:id="rId19"/>
  </sheets>
  <externalReferences>
    <externalReference r:id="rId20"/>
    <externalReference r:id="rId21"/>
    <externalReference r:id="rId2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M21" i="49" l="1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AF21" i="49"/>
  <c r="AE21" i="49"/>
  <c r="AD21" i="49"/>
  <c r="AC21" i="49"/>
  <c r="AB21" i="49"/>
  <c r="AA21" i="49"/>
  <c r="Z21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BM20" i="49"/>
  <c r="BL20" i="49"/>
  <c r="BK20" i="49"/>
  <c r="BJ20" i="49"/>
  <c r="BI20" i="49"/>
  <c r="BH20" i="49"/>
  <c r="BG20" i="49"/>
  <c r="BF20" i="49"/>
  <c r="BE20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AO20" i="49"/>
  <c r="AN20" i="49"/>
  <c r="AM20" i="49"/>
  <c r="AL20" i="49"/>
  <c r="AK20" i="49"/>
  <c r="AJ20" i="49"/>
  <c r="AI20" i="49"/>
  <c r="AH20" i="49"/>
  <c r="AG20" i="49"/>
  <c r="AF20" i="49"/>
  <c r="AE20" i="49"/>
  <c r="AD20" i="49"/>
  <c r="AC20" i="49"/>
  <c r="AB20" i="49"/>
  <c r="AA20" i="49"/>
  <c r="Z20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BM18" i="49"/>
  <c r="BL18" i="49"/>
  <c r="BK18" i="49"/>
  <c r="BJ18" i="49"/>
  <c r="BI18" i="49"/>
  <c r="BH18" i="49"/>
  <c r="BG18" i="49"/>
  <c r="BF18" i="49"/>
  <c r="BE18" i="49"/>
  <c r="BD18" i="49"/>
  <c r="BC18" i="49"/>
  <c r="BB18" i="49"/>
  <c r="BA18" i="49"/>
  <c r="AZ18" i="49"/>
  <c r="AY18" i="49"/>
  <c r="AX18" i="49"/>
  <c r="AW18" i="49"/>
  <c r="AV18" i="49"/>
  <c r="AU18" i="49"/>
  <c r="AT18" i="49"/>
  <c r="AS18" i="49"/>
  <c r="AR18" i="49"/>
  <c r="AQ18" i="49"/>
  <c r="AP18" i="49"/>
  <c r="AO18" i="49"/>
  <c r="AN18" i="49"/>
  <c r="AM18" i="49"/>
  <c r="AL18" i="49"/>
  <c r="AK18" i="49"/>
  <c r="AJ18" i="49"/>
  <c r="AI18" i="49"/>
  <c r="AH18" i="49"/>
  <c r="AG18" i="49"/>
  <c r="AF18" i="49"/>
  <c r="AE18" i="49"/>
  <c r="AD18" i="49"/>
  <c r="AC18" i="49"/>
  <c r="AB18" i="49"/>
  <c r="AA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BM17" i="49"/>
  <c r="BL17" i="49"/>
  <c r="BK17" i="49"/>
  <c r="BJ17" i="49"/>
  <c r="BI17" i="49"/>
  <c r="BH17" i="49"/>
  <c r="BG17" i="49"/>
  <c r="BF17" i="49"/>
  <c r="BE17" i="49"/>
  <c r="BD17" i="49"/>
  <c r="BC17" i="49"/>
  <c r="BB17" i="49"/>
  <c r="BA17" i="49"/>
  <c r="AZ17" i="49"/>
  <c r="AY17" i="49"/>
  <c r="AX17" i="49"/>
  <c r="AW17" i="49"/>
  <c r="AV17" i="49"/>
  <c r="AU17" i="49"/>
  <c r="AT17" i="49"/>
  <c r="AS17" i="49"/>
  <c r="AR17" i="49"/>
  <c r="AQ17" i="49"/>
  <c r="AP17" i="49"/>
  <c r="AO17" i="49"/>
  <c r="AN17" i="49"/>
  <c r="AM17" i="49"/>
  <c r="AL17" i="49"/>
  <c r="AK17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AP16" i="49"/>
  <c r="AO16" i="49"/>
  <c r="AN16" i="49"/>
  <c r="AM16" i="49"/>
  <c r="AL16" i="49"/>
  <c r="AK16" i="49"/>
  <c r="AJ16" i="49"/>
  <c r="AI16" i="49"/>
  <c r="AH16" i="49"/>
  <c r="AG16" i="49"/>
  <c r="AF16" i="49"/>
  <c r="AE16" i="49"/>
  <c r="AD16" i="49"/>
  <c r="AC16" i="49"/>
  <c r="AB16" i="49"/>
  <c r="AA16" i="49"/>
  <c r="Z16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BM15" i="49"/>
  <c r="BL15" i="49"/>
  <c r="BK15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AT15" i="49"/>
  <c r="AS15" i="49"/>
  <c r="AR15" i="49"/>
  <c r="AQ15" i="49"/>
  <c r="AP15" i="49"/>
  <c r="AO15" i="49"/>
  <c r="AN15" i="49"/>
  <c r="AM15" i="49"/>
  <c r="AL15" i="49"/>
  <c r="AK15" i="49"/>
  <c r="AJ15" i="49"/>
  <c r="AI15" i="49"/>
  <c r="AH15" i="49"/>
  <c r="AG15" i="49"/>
  <c r="AF15" i="49"/>
  <c r="AE15" i="49"/>
  <c r="AD15" i="49"/>
  <c r="AC15" i="49"/>
  <c r="AB15" i="49"/>
  <c r="AA15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BM13" i="49"/>
  <c r="BL13" i="49"/>
  <c r="BK13" i="49"/>
  <c r="BJ13" i="49"/>
  <c r="BI13" i="49"/>
  <c r="BH13" i="49"/>
  <c r="BG13" i="49"/>
  <c r="BF13" i="49"/>
  <c r="BE13" i="49"/>
  <c r="BD13" i="49"/>
  <c r="BC13" i="49"/>
  <c r="BB13" i="49"/>
  <c r="BA13" i="49"/>
  <c r="AZ13" i="49"/>
  <c r="AY13" i="49"/>
  <c r="AX13" i="49"/>
  <c r="AW13" i="49"/>
  <c r="AV13" i="49"/>
  <c r="AU13" i="49"/>
  <c r="AT13" i="49"/>
  <c r="AS13" i="49"/>
  <c r="AR13" i="49"/>
  <c r="AQ13" i="49"/>
  <c r="AP13" i="49"/>
  <c r="AO13" i="49"/>
  <c r="AN13" i="49"/>
  <c r="AM13" i="49"/>
  <c r="AL13" i="49"/>
  <c r="AK13" i="49"/>
  <c r="AJ13" i="49"/>
  <c r="AI13" i="49"/>
  <c r="AH13" i="49"/>
  <c r="AG13" i="49"/>
  <c r="AF13" i="49"/>
  <c r="AE13" i="49"/>
  <c r="AD13" i="49"/>
  <c r="AC13" i="49"/>
  <c r="AB13" i="49"/>
  <c r="AA13" i="49"/>
  <c r="Z13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BM12" i="49"/>
  <c r="BL12" i="49"/>
  <c r="BK12" i="49"/>
  <c r="BJ12" i="49"/>
  <c r="BI12" i="49"/>
  <c r="BH12" i="49"/>
  <c r="BG12" i="49"/>
  <c r="BF12" i="49"/>
  <c r="BE12" i="49"/>
  <c r="BD12" i="49"/>
  <c r="BC12" i="49"/>
  <c r="BB12" i="49"/>
  <c r="BA12" i="49"/>
  <c r="AZ12" i="49"/>
  <c r="AY12" i="49"/>
  <c r="AX12" i="49"/>
  <c r="AW12" i="49"/>
  <c r="AV12" i="49"/>
  <c r="AU12" i="49"/>
  <c r="AT12" i="49"/>
  <c r="AS12" i="49"/>
  <c r="AR12" i="49"/>
  <c r="AQ12" i="49"/>
  <c r="AP12" i="49"/>
  <c r="AO12" i="49"/>
  <c r="AN12" i="49"/>
  <c r="AM12" i="49"/>
  <c r="AL12" i="49"/>
  <c r="AK12" i="49"/>
  <c r="AJ12" i="49"/>
  <c r="AI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BM11" i="49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BM8" i="49"/>
  <c r="BL8" i="49"/>
  <c r="BK8" i="49"/>
  <c r="BJ8" i="49"/>
  <c r="BI8" i="49"/>
  <c r="BH8" i="49"/>
  <c r="BG8" i="49"/>
  <c r="BF8" i="49"/>
  <c r="BE8" i="49"/>
  <c r="BD8" i="49"/>
  <c r="BC8" i="49"/>
  <c r="BB8" i="49"/>
  <c r="BA8" i="49"/>
  <c r="AZ8" i="49"/>
  <c r="AY8" i="49"/>
  <c r="AX8" i="49"/>
  <c r="AW8" i="49"/>
  <c r="AV8" i="49"/>
  <c r="AU8" i="49"/>
  <c r="AT8" i="49"/>
  <c r="AS8" i="49"/>
  <c r="AR8" i="49"/>
  <c r="AQ8" i="49"/>
  <c r="AP8" i="49"/>
  <c r="AO8" i="49"/>
  <c r="AN8" i="49"/>
  <c r="AM8" i="49"/>
  <c r="AL8" i="49"/>
  <c r="AK8" i="49"/>
  <c r="AJ8" i="49"/>
  <c r="AI8" i="49"/>
  <c r="AH8" i="49"/>
  <c r="AG8" i="49"/>
  <c r="AF8" i="49"/>
  <c r="AE8" i="49"/>
  <c r="AD8" i="49"/>
  <c r="AC8" i="49"/>
  <c r="AB8" i="49"/>
  <c r="AA8" i="49"/>
  <c r="Z8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BM7" i="49"/>
  <c r="BL7" i="49"/>
  <c r="BK7" i="49"/>
  <c r="BJ7" i="49"/>
  <c r="BI7" i="49"/>
  <c r="BH7" i="49"/>
  <c r="BG7" i="49"/>
  <c r="BF7" i="49"/>
  <c r="BE7" i="49"/>
  <c r="BD7" i="49"/>
  <c r="BC7" i="49"/>
  <c r="BB7" i="49"/>
  <c r="BA7" i="49"/>
  <c r="AZ7" i="49"/>
  <c r="AY7" i="49"/>
  <c r="AX7" i="49"/>
  <c r="AW7" i="49"/>
  <c r="AV7" i="49"/>
  <c r="AU7" i="49"/>
  <c r="AT7" i="49"/>
  <c r="AS7" i="49"/>
  <c r="AR7" i="49"/>
  <c r="AQ7" i="49"/>
  <c r="AP7" i="49"/>
  <c r="AO7" i="49"/>
  <c r="AN7" i="49"/>
  <c r="AM7" i="49"/>
  <c r="AL7" i="49"/>
  <c r="AK7" i="49"/>
  <c r="AJ7" i="49"/>
  <c r="AI7" i="49"/>
  <c r="AH7" i="49"/>
  <c r="AG7" i="49"/>
  <c r="AF7" i="49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BM6" i="49"/>
  <c r="BL6" i="49"/>
  <c r="BK6" i="49"/>
  <c r="BJ6" i="49"/>
  <c r="BI6" i="49"/>
  <c r="BH6" i="49"/>
  <c r="BG6" i="49"/>
  <c r="BF6" i="49"/>
  <c r="BE6" i="49"/>
  <c r="BD6" i="49"/>
  <c r="BC6" i="49"/>
  <c r="BB6" i="49"/>
  <c r="BA6" i="49"/>
  <c r="AZ6" i="49"/>
  <c r="AY6" i="49"/>
  <c r="AX6" i="49"/>
  <c r="AW6" i="49"/>
  <c r="AV6" i="49"/>
  <c r="AU6" i="49"/>
  <c r="AT6" i="49"/>
  <c r="AS6" i="49"/>
  <c r="AR6" i="49"/>
  <c r="AQ6" i="49"/>
  <c r="AP6" i="49"/>
  <c r="AO6" i="49"/>
  <c r="AN6" i="49"/>
  <c r="AM6" i="49"/>
  <c r="AL6" i="49"/>
  <c r="AK6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V6" i="49"/>
  <c r="U6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BM5" i="49"/>
  <c r="BL5" i="49"/>
  <c r="BK5" i="49"/>
  <c r="BJ5" i="49"/>
  <c r="BI5" i="49"/>
  <c r="BH5" i="49"/>
  <c r="BG5" i="49"/>
  <c r="BF5" i="49"/>
  <c r="BE5" i="49"/>
  <c r="BD5" i="49"/>
  <c r="BC5" i="49"/>
  <c r="BB5" i="49"/>
  <c r="BA5" i="49"/>
  <c r="AZ5" i="49"/>
  <c r="AY5" i="49"/>
  <c r="AX5" i="49"/>
  <c r="AW5" i="49"/>
  <c r="AV5" i="49"/>
  <c r="AU5" i="49"/>
  <c r="AT5" i="49"/>
  <c r="AS5" i="49"/>
  <c r="AR5" i="49"/>
  <c r="AQ5" i="49"/>
  <c r="AP5" i="49"/>
  <c r="AO5" i="49"/>
  <c r="AN5" i="49"/>
  <c r="AM5" i="49"/>
  <c r="AL5" i="49"/>
  <c r="AK5" i="49"/>
  <c r="AJ5" i="49"/>
  <c r="AI5" i="49"/>
  <c r="AH5" i="49"/>
  <c r="AG5" i="49"/>
  <c r="AF5" i="49"/>
  <c r="AE5" i="49"/>
  <c r="AD5" i="49"/>
  <c r="AC5" i="49"/>
  <c r="AB5" i="49"/>
  <c r="AA5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BM4" i="49"/>
  <c r="BL4" i="49"/>
  <c r="BK4" i="49"/>
  <c r="BJ4" i="49"/>
  <c r="BI4" i="49"/>
  <c r="BH4" i="49"/>
  <c r="BG4" i="49"/>
  <c r="BF4" i="49"/>
  <c r="BE4" i="49"/>
  <c r="BD4" i="49"/>
  <c r="BC4" i="49"/>
  <c r="BB4" i="49"/>
  <c r="BA4" i="49"/>
  <c r="AZ4" i="49"/>
  <c r="AY4" i="49"/>
  <c r="AX4" i="49"/>
  <c r="AW4" i="49"/>
  <c r="AV4" i="49"/>
  <c r="AU4" i="49"/>
  <c r="AT4" i="49"/>
  <c r="AS4" i="49"/>
  <c r="AR4" i="49"/>
  <c r="AQ4" i="49"/>
  <c r="AP4" i="49"/>
  <c r="AO4" i="49"/>
  <c r="AN4" i="49"/>
  <c r="AM4" i="49"/>
  <c r="AL4" i="49"/>
  <c r="AK4" i="49"/>
  <c r="AJ4" i="49"/>
  <c r="AI4" i="49"/>
  <c r="AH4" i="49"/>
  <c r="AG4" i="49"/>
  <c r="AF4" i="49"/>
  <c r="AE4" i="49"/>
  <c r="AD4" i="49"/>
  <c r="AC4" i="49"/>
  <c r="AB4" i="49"/>
  <c r="AA4" i="49"/>
  <c r="Z4" i="49"/>
  <c r="Y4" i="49"/>
  <c r="X4" i="49"/>
  <c r="W4" i="49"/>
  <c r="V4" i="49"/>
  <c r="U4" i="49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BM3" i="49"/>
  <c r="BL3" i="49"/>
  <c r="BK3" i="49"/>
  <c r="BJ3" i="49"/>
  <c r="BI3" i="49"/>
  <c r="BH3" i="49"/>
  <c r="BG3" i="49"/>
  <c r="BF3" i="49"/>
  <c r="BE3" i="49"/>
  <c r="BD3" i="49"/>
  <c r="BC3" i="49"/>
  <c r="BB3" i="49"/>
  <c r="BA3" i="49"/>
  <c r="AZ3" i="49"/>
  <c r="AY3" i="49"/>
  <c r="AX3" i="49"/>
  <c r="AW3" i="49"/>
  <c r="AV3" i="49"/>
  <c r="AU3" i="49"/>
  <c r="AT3" i="49"/>
  <c r="AS3" i="49"/>
  <c r="AR3" i="49"/>
  <c r="AQ3" i="49"/>
  <c r="AP3" i="49"/>
  <c r="AO3" i="49"/>
  <c r="AN3" i="49"/>
  <c r="AM3" i="49"/>
  <c r="AL3" i="49"/>
  <c r="AK3" i="49"/>
  <c r="AJ3" i="49"/>
  <c r="AI3" i="49"/>
  <c r="AH3" i="49"/>
  <c r="AG3" i="49"/>
  <c r="AF3" i="49"/>
  <c r="AE3" i="49"/>
  <c r="AD3" i="49"/>
  <c r="AC3" i="49"/>
  <c r="AB3" i="49"/>
  <c r="AA3" i="49"/>
  <c r="Z3" i="49"/>
  <c r="Y3" i="49"/>
  <c r="X3" i="49"/>
  <c r="W3" i="49"/>
  <c r="V3" i="49"/>
  <c r="U3" i="49"/>
  <c r="T3" i="49"/>
  <c r="S3" i="49"/>
  <c r="R3" i="49"/>
  <c r="Q3" i="49"/>
  <c r="P3" i="49"/>
  <c r="O3" i="49"/>
  <c r="N3" i="49"/>
  <c r="M3" i="49"/>
  <c r="L3" i="49"/>
  <c r="K3" i="49"/>
  <c r="J3" i="49"/>
  <c r="I3" i="49"/>
  <c r="H3" i="49"/>
  <c r="AR31" i="21" l="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BJ60" i="56" l="1"/>
  <c r="BI60" i="56"/>
  <c r="BH60" i="56"/>
  <c r="BG60" i="56"/>
  <c r="BF60" i="56"/>
  <c r="BE60" i="56"/>
  <c r="BD60" i="56"/>
  <c r="BC60" i="56"/>
  <c r="BB60" i="56"/>
  <c r="BA60" i="56"/>
  <c r="AZ60" i="56"/>
  <c r="AY60" i="56"/>
  <c r="AX60" i="56"/>
  <c r="AW60" i="56"/>
  <c r="AV60" i="56"/>
  <c r="AU60" i="56"/>
  <c r="AT60" i="56"/>
  <c r="AS60" i="56"/>
  <c r="AR60" i="56"/>
  <c r="AQ60" i="56"/>
  <c r="AP60" i="56"/>
  <c r="AO60" i="56"/>
  <c r="AN60" i="56"/>
  <c r="AM60" i="56"/>
  <c r="AL60" i="56"/>
  <c r="AK60" i="56"/>
  <c r="AJ60" i="56"/>
  <c r="AI60" i="56"/>
  <c r="AH60" i="56"/>
  <c r="AG60" i="56"/>
  <c r="AF60" i="56"/>
  <c r="AE60" i="56"/>
  <c r="AD60" i="56"/>
  <c r="AC60" i="56"/>
  <c r="AB60" i="56"/>
  <c r="AA60" i="56"/>
  <c r="Z60" i="56"/>
  <c r="Y60" i="56"/>
  <c r="X60" i="56"/>
  <c r="W60" i="56"/>
  <c r="V60" i="56"/>
  <c r="U60" i="56"/>
  <c r="T60" i="56"/>
  <c r="S60" i="56"/>
  <c r="R60" i="56"/>
  <c r="Q60" i="56"/>
  <c r="P60" i="56"/>
  <c r="O60" i="56"/>
  <c r="N60" i="56"/>
  <c r="M60" i="56"/>
  <c r="L60" i="56"/>
  <c r="K60" i="56"/>
  <c r="J60" i="56"/>
  <c r="I60" i="56"/>
  <c r="H60" i="56"/>
  <c r="BJ59" i="56"/>
  <c r="BI59" i="56"/>
  <c r="BH59" i="56"/>
  <c r="BG59" i="56"/>
  <c r="BF59" i="56"/>
  <c r="BE59" i="56"/>
  <c r="BD59" i="56"/>
  <c r="BC59" i="56"/>
  <c r="BB59" i="56"/>
  <c r="BA59" i="56"/>
  <c r="AZ59" i="56"/>
  <c r="AY59" i="56"/>
  <c r="AX59" i="56"/>
  <c r="AW59" i="56"/>
  <c r="AV59" i="56"/>
  <c r="AU59" i="56"/>
  <c r="AT59" i="56"/>
  <c r="AS59" i="56"/>
  <c r="AR59" i="56"/>
  <c r="AQ59" i="56"/>
  <c r="AP59" i="56"/>
  <c r="AO59" i="56"/>
  <c r="AN59" i="56"/>
  <c r="AM59" i="56"/>
  <c r="AL59" i="56"/>
  <c r="AK59" i="56"/>
  <c r="AJ59" i="56"/>
  <c r="AI59" i="56"/>
  <c r="AH59" i="56"/>
  <c r="AG59" i="56"/>
  <c r="AF59" i="56"/>
  <c r="AE59" i="56"/>
  <c r="AD59" i="56"/>
  <c r="AC59" i="56"/>
  <c r="AB59" i="56"/>
  <c r="AA59" i="56"/>
  <c r="Z59" i="56"/>
  <c r="Y59" i="56"/>
  <c r="X59" i="56"/>
  <c r="W59" i="56"/>
  <c r="V59" i="56"/>
  <c r="U59" i="56"/>
  <c r="T59" i="56"/>
  <c r="S59" i="56"/>
  <c r="R59" i="56"/>
  <c r="Q59" i="56"/>
  <c r="P59" i="56"/>
  <c r="O59" i="56"/>
  <c r="N59" i="56"/>
  <c r="M59" i="56"/>
  <c r="L59" i="56"/>
  <c r="K59" i="56"/>
  <c r="J59" i="56"/>
  <c r="I59" i="56"/>
  <c r="H59" i="56"/>
  <c r="BJ58" i="56"/>
  <c r="BI58" i="56"/>
  <c r="BH58" i="56"/>
  <c r="BG58" i="56"/>
  <c r="BF58" i="56"/>
  <c r="BE58" i="56"/>
  <c r="BD58" i="56"/>
  <c r="BC58" i="56"/>
  <c r="BB58" i="56"/>
  <c r="BA58" i="56"/>
  <c r="AZ58" i="56"/>
  <c r="AY58" i="56"/>
  <c r="AX58" i="56"/>
  <c r="AW58" i="56"/>
  <c r="AV58" i="56"/>
  <c r="AU58" i="56"/>
  <c r="AT58" i="56"/>
  <c r="AS58" i="56"/>
  <c r="AR58" i="56"/>
  <c r="AQ58" i="56"/>
  <c r="AP58" i="56"/>
  <c r="AO58" i="56"/>
  <c r="AN58" i="56"/>
  <c r="AM58" i="56"/>
  <c r="AL58" i="56"/>
  <c r="AK58" i="56"/>
  <c r="AJ58" i="56"/>
  <c r="AI58" i="56"/>
  <c r="AH58" i="56"/>
  <c r="AG58" i="56"/>
  <c r="AF58" i="56"/>
  <c r="AE58" i="56"/>
  <c r="AD58" i="56"/>
  <c r="AC58" i="56"/>
  <c r="AB58" i="56"/>
  <c r="AA58" i="56"/>
  <c r="Z58" i="56"/>
  <c r="Y58" i="56"/>
  <c r="X58" i="56"/>
  <c r="W58" i="56"/>
  <c r="V58" i="56"/>
  <c r="U58" i="56"/>
  <c r="T58" i="56"/>
  <c r="S58" i="56"/>
  <c r="R58" i="56"/>
  <c r="Q58" i="56"/>
  <c r="P58" i="56"/>
  <c r="O58" i="56"/>
  <c r="N58" i="56"/>
  <c r="M58" i="56"/>
  <c r="L58" i="56"/>
  <c r="K58" i="56"/>
  <c r="J58" i="56"/>
  <c r="I58" i="56"/>
  <c r="H58" i="56"/>
  <c r="BJ55" i="56"/>
  <c r="BI55" i="56"/>
  <c r="BH55" i="56"/>
  <c r="BG55" i="56"/>
  <c r="BF55" i="56"/>
  <c r="BE55" i="56"/>
  <c r="BD55" i="56"/>
  <c r="BC55" i="56"/>
  <c r="BB55" i="56"/>
  <c r="BA55" i="56"/>
  <c r="AZ55" i="56"/>
  <c r="AY55" i="56"/>
  <c r="AX55" i="56"/>
  <c r="AW55" i="56"/>
  <c r="AV55" i="56"/>
  <c r="AU55" i="56"/>
  <c r="AT55" i="56"/>
  <c r="AS55" i="56"/>
  <c r="AR55" i="56"/>
  <c r="AQ55" i="56"/>
  <c r="AP55" i="56"/>
  <c r="AO55" i="56"/>
  <c r="AN55" i="56"/>
  <c r="AM55" i="56"/>
  <c r="AL55" i="56"/>
  <c r="AK55" i="56"/>
  <c r="AJ55" i="56"/>
  <c r="AI55" i="56"/>
  <c r="AH55" i="56"/>
  <c r="AG55" i="56"/>
  <c r="AF55" i="56"/>
  <c r="AE55" i="56"/>
  <c r="AD55" i="56"/>
  <c r="AC55" i="56"/>
  <c r="AB55" i="56"/>
  <c r="AA55" i="56"/>
  <c r="Z55" i="56"/>
  <c r="Y55" i="56"/>
  <c r="X55" i="56"/>
  <c r="W55" i="56"/>
  <c r="V55" i="56"/>
  <c r="U55" i="56"/>
  <c r="T55" i="56"/>
  <c r="S55" i="56"/>
  <c r="R55" i="56"/>
  <c r="Q55" i="56"/>
  <c r="P55" i="56"/>
  <c r="O55" i="56"/>
  <c r="N55" i="56"/>
  <c r="M55" i="56"/>
  <c r="L55" i="56"/>
  <c r="K55" i="56"/>
  <c r="J55" i="56"/>
  <c r="I55" i="56"/>
  <c r="H55" i="56"/>
  <c r="BJ54" i="56"/>
  <c r="BI54" i="56"/>
  <c r="BH54" i="56"/>
  <c r="BG54" i="56"/>
  <c r="BF54" i="56"/>
  <c r="BE54" i="56"/>
  <c r="BD54" i="56"/>
  <c r="BC54" i="56"/>
  <c r="BB54" i="56"/>
  <c r="BA54" i="56"/>
  <c r="AZ54" i="56"/>
  <c r="AY54" i="56"/>
  <c r="AX54" i="56"/>
  <c r="AW54" i="56"/>
  <c r="AV54" i="56"/>
  <c r="AU54" i="56"/>
  <c r="AT54" i="56"/>
  <c r="AS54" i="56"/>
  <c r="AR54" i="56"/>
  <c r="AQ54" i="56"/>
  <c r="AP54" i="56"/>
  <c r="AO54" i="56"/>
  <c r="AN54" i="56"/>
  <c r="AM54" i="56"/>
  <c r="AL54" i="56"/>
  <c r="AK54" i="56"/>
  <c r="AJ54" i="56"/>
  <c r="AI54" i="56"/>
  <c r="AH54" i="56"/>
  <c r="AG54" i="56"/>
  <c r="AF54" i="56"/>
  <c r="AE54" i="56"/>
  <c r="AD54" i="56"/>
  <c r="AC54" i="56"/>
  <c r="AB54" i="56"/>
  <c r="AA54" i="56"/>
  <c r="Z54" i="56"/>
  <c r="Y54" i="56"/>
  <c r="X54" i="56"/>
  <c r="W54" i="56"/>
  <c r="V54" i="56"/>
  <c r="U54" i="56"/>
  <c r="T54" i="56"/>
  <c r="S54" i="56"/>
  <c r="R54" i="56"/>
  <c r="Q54" i="56"/>
  <c r="P54" i="56"/>
  <c r="O54" i="56"/>
  <c r="N54" i="56"/>
  <c r="M54" i="56"/>
  <c r="L54" i="56"/>
  <c r="K54" i="56"/>
  <c r="J54" i="56"/>
  <c r="I54" i="56"/>
  <c r="H54" i="56"/>
  <c r="BJ53" i="56"/>
  <c r="BI53" i="56"/>
  <c r="BH53" i="56"/>
  <c r="BG53" i="56"/>
  <c r="BF53" i="56"/>
  <c r="BE53" i="56"/>
  <c r="BD53" i="56"/>
  <c r="BC53" i="56"/>
  <c r="BB53" i="56"/>
  <c r="BA53" i="56"/>
  <c r="AZ53" i="56"/>
  <c r="AY53" i="56"/>
  <c r="AX53" i="56"/>
  <c r="AW53" i="56"/>
  <c r="AV53" i="56"/>
  <c r="AU53" i="56"/>
  <c r="AT53" i="56"/>
  <c r="AS53" i="56"/>
  <c r="AR53" i="56"/>
  <c r="AQ53" i="56"/>
  <c r="AP53" i="56"/>
  <c r="AO53" i="56"/>
  <c r="AN53" i="56"/>
  <c r="AM53" i="56"/>
  <c r="AL53" i="56"/>
  <c r="AK53" i="56"/>
  <c r="AJ53" i="56"/>
  <c r="AI53" i="56"/>
  <c r="AH53" i="56"/>
  <c r="AG53" i="56"/>
  <c r="AF53" i="56"/>
  <c r="AE53" i="56"/>
  <c r="AD53" i="56"/>
  <c r="AC53" i="56"/>
  <c r="AB53" i="56"/>
  <c r="AA53" i="56"/>
  <c r="Z53" i="56"/>
  <c r="Y53" i="56"/>
  <c r="X53" i="56"/>
  <c r="W53" i="56"/>
  <c r="V53" i="56"/>
  <c r="U53" i="56"/>
  <c r="T53" i="56"/>
  <c r="S53" i="56"/>
  <c r="R53" i="56"/>
  <c r="Q53" i="56"/>
  <c r="P53" i="56"/>
  <c r="O53" i="56"/>
  <c r="N53" i="56"/>
  <c r="M53" i="56"/>
  <c r="L53" i="56"/>
  <c r="K53" i="56"/>
  <c r="J53" i="56"/>
  <c r="I53" i="56"/>
  <c r="H53" i="56"/>
  <c r="BN60" i="56"/>
  <c r="BM60" i="56"/>
  <c r="BL60" i="56"/>
  <c r="BN59" i="56"/>
  <c r="BM59" i="56"/>
  <c r="BL59" i="56"/>
  <c r="BN58" i="56"/>
  <c r="BM58" i="56"/>
  <c r="BL58" i="56"/>
  <c r="BN55" i="56"/>
  <c r="BM55" i="56"/>
  <c r="BL55" i="56"/>
  <c r="BN54" i="56"/>
  <c r="BM54" i="56"/>
  <c r="BL54" i="56"/>
  <c r="BN53" i="56"/>
  <c r="BM53" i="56"/>
  <c r="BL53" i="56"/>
  <c r="BK55" i="56"/>
  <c r="BG48" i="56" l="1"/>
  <c r="BN47" i="56"/>
  <c r="BM47" i="56"/>
  <c r="BL47" i="56"/>
  <c r="BK47" i="56"/>
  <c r="BJ47" i="56"/>
  <c r="BI47" i="56"/>
  <c r="BH47" i="56"/>
  <c r="BG47" i="56"/>
  <c r="BF47" i="56"/>
  <c r="BE47" i="56"/>
  <c r="BD47" i="56"/>
  <c r="BC47" i="56"/>
  <c r="BB47" i="56"/>
  <c r="BA47" i="56"/>
  <c r="AZ47" i="56"/>
  <c r="AY47" i="56"/>
  <c r="AX47" i="56"/>
  <c r="AW47" i="56"/>
  <c r="AV47" i="56"/>
  <c r="AU47" i="56"/>
  <c r="AT47" i="56"/>
  <c r="AS47" i="56"/>
  <c r="AR47" i="56"/>
  <c r="AQ47" i="56"/>
  <c r="AP47" i="56"/>
  <c r="AO47" i="56"/>
  <c r="AN47" i="56"/>
  <c r="AM47" i="56"/>
  <c r="AL47" i="56"/>
  <c r="AK47" i="56"/>
  <c r="AJ47" i="56"/>
  <c r="AI47" i="56"/>
  <c r="AH47" i="56"/>
  <c r="AG47" i="56"/>
  <c r="AF47" i="56"/>
  <c r="AE47" i="56"/>
  <c r="AD47" i="56"/>
  <c r="AC47" i="56"/>
  <c r="AB47" i="56"/>
  <c r="AA47" i="56"/>
  <c r="Z47" i="56"/>
  <c r="Y47" i="56"/>
  <c r="X47" i="56"/>
  <c r="W47" i="56"/>
  <c r="V47" i="56"/>
  <c r="U47" i="56"/>
  <c r="T47" i="56"/>
  <c r="S47" i="56"/>
  <c r="R47" i="56"/>
  <c r="Q47" i="56"/>
  <c r="P47" i="56"/>
  <c r="O47" i="56"/>
  <c r="N47" i="56"/>
  <c r="M47" i="56"/>
  <c r="L47" i="56"/>
  <c r="K47" i="56"/>
  <c r="J47" i="56"/>
  <c r="I47" i="56"/>
  <c r="BN46" i="56"/>
  <c r="BM46" i="56"/>
  <c r="BL46" i="56"/>
  <c r="BK46" i="56"/>
  <c r="BJ46" i="56"/>
  <c r="BI46" i="56"/>
  <c r="BH46" i="56"/>
  <c r="BG46" i="56"/>
  <c r="BF46" i="56"/>
  <c r="BE46" i="56"/>
  <c r="BD46" i="56"/>
  <c r="BC46" i="56"/>
  <c r="BB46" i="56"/>
  <c r="BA46" i="56"/>
  <c r="AZ46" i="56"/>
  <c r="AY46" i="56"/>
  <c r="AX46" i="56"/>
  <c r="AW46" i="56"/>
  <c r="AV46" i="56"/>
  <c r="AU46" i="56"/>
  <c r="AT46" i="56"/>
  <c r="AS46" i="56"/>
  <c r="AR46" i="56"/>
  <c r="AQ46" i="56"/>
  <c r="AP46" i="56"/>
  <c r="AO46" i="56"/>
  <c r="AN46" i="56"/>
  <c r="AM46" i="56"/>
  <c r="AL46" i="56"/>
  <c r="AK46" i="56"/>
  <c r="AJ46" i="56"/>
  <c r="AI46" i="56"/>
  <c r="AH46" i="56"/>
  <c r="AG46" i="56"/>
  <c r="AF46" i="56"/>
  <c r="AE46" i="56"/>
  <c r="AD46" i="56"/>
  <c r="AC46" i="56"/>
  <c r="AB46" i="56"/>
  <c r="AA46" i="56"/>
  <c r="Z46" i="56"/>
  <c r="Y46" i="56"/>
  <c r="X46" i="56"/>
  <c r="W46" i="56"/>
  <c r="V46" i="56"/>
  <c r="U46" i="56"/>
  <c r="T46" i="56"/>
  <c r="S46" i="56"/>
  <c r="R46" i="56"/>
  <c r="Q46" i="56"/>
  <c r="P46" i="56"/>
  <c r="O46" i="56"/>
  <c r="N46" i="56"/>
  <c r="M46" i="56"/>
  <c r="L46" i="56"/>
  <c r="K46" i="56"/>
  <c r="J46" i="56"/>
  <c r="I46" i="56"/>
  <c r="BN45" i="56"/>
  <c r="BM45" i="56"/>
  <c r="BL45" i="56"/>
  <c r="BK45" i="56"/>
  <c r="BJ45" i="56"/>
  <c r="BI45" i="56"/>
  <c r="BH45" i="56"/>
  <c r="BG45" i="56"/>
  <c r="BF45" i="56"/>
  <c r="BE45" i="56"/>
  <c r="BD45" i="56"/>
  <c r="BC45" i="56"/>
  <c r="BB45" i="56"/>
  <c r="BA45" i="56"/>
  <c r="AZ45" i="56"/>
  <c r="AY45" i="56"/>
  <c r="AX45" i="56"/>
  <c r="AW45" i="56"/>
  <c r="AV45" i="56"/>
  <c r="AU45" i="56"/>
  <c r="AT45" i="56"/>
  <c r="AS45" i="56"/>
  <c r="AR45" i="56"/>
  <c r="AQ45" i="56"/>
  <c r="AP45" i="56"/>
  <c r="AO45" i="56"/>
  <c r="AN45" i="56"/>
  <c r="AM45" i="56"/>
  <c r="AL45" i="56"/>
  <c r="AK45" i="56"/>
  <c r="AJ45" i="56"/>
  <c r="AI45" i="56"/>
  <c r="AH45" i="56"/>
  <c r="AG45" i="56"/>
  <c r="AF45" i="56"/>
  <c r="AE45" i="56"/>
  <c r="AD45" i="56"/>
  <c r="AC45" i="56"/>
  <c r="AB45" i="56"/>
  <c r="AA45" i="56"/>
  <c r="Z45" i="56"/>
  <c r="Y45" i="56"/>
  <c r="X45" i="56"/>
  <c r="W45" i="56"/>
  <c r="V45" i="56"/>
  <c r="U45" i="56"/>
  <c r="T45" i="56"/>
  <c r="S45" i="56"/>
  <c r="R45" i="56"/>
  <c r="Q45" i="56"/>
  <c r="P45" i="56"/>
  <c r="O45" i="56"/>
  <c r="N45" i="56"/>
  <c r="M45" i="56"/>
  <c r="L45" i="56"/>
  <c r="K45" i="56"/>
  <c r="J45" i="56"/>
  <c r="I45" i="56"/>
  <c r="BN44" i="56"/>
  <c r="BN48" i="56" s="1"/>
  <c r="BM44" i="56"/>
  <c r="BM48" i="56" s="1"/>
  <c r="BL44" i="56"/>
  <c r="BK44" i="56"/>
  <c r="BJ44" i="56"/>
  <c r="BI44" i="56"/>
  <c r="BH44" i="56"/>
  <c r="BG44" i="56"/>
  <c r="BF44" i="56"/>
  <c r="BF48" i="56" s="1"/>
  <c r="BE44" i="56"/>
  <c r="BE48" i="56" s="1"/>
  <c r="BD44" i="56"/>
  <c r="BC44" i="56"/>
  <c r="BB44" i="56"/>
  <c r="BA44" i="56"/>
  <c r="AZ44" i="56"/>
  <c r="AY44" i="56"/>
  <c r="AY48" i="56" s="1"/>
  <c r="AX44" i="56"/>
  <c r="AX48" i="56" s="1"/>
  <c r="AW44" i="56"/>
  <c r="AW48" i="56" s="1"/>
  <c r="AV44" i="56"/>
  <c r="AU44" i="56"/>
  <c r="AT44" i="56"/>
  <c r="AS44" i="56"/>
  <c r="AR44" i="56"/>
  <c r="AQ44" i="56"/>
  <c r="AQ48" i="56" s="1"/>
  <c r="AP44" i="56"/>
  <c r="AP48" i="56" s="1"/>
  <c r="AO44" i="56"/>
  <c r="AO48" i="56" s="1"/>
  <c r="AN44" i="56"/>
  <c r="AM44" i="56"/>
  <c r="AL44" i="56"/>
  <c r="AK44" i="56"/>
  <c r="AJ44" i="56"/>
  <c r="AI44" i="56"/>
  <c r="AI48" i="56" s="1"/>
  <c r="AH44" i="56"/>
  <c r="AH48" i="56" s="1"/>
  <c r="AG44" i="56"/>
  <c r="AG48" i="56" s="1"/>
  <c r="AF44" i="56"/>
  <c r="AE44" i="56"/>
  <c r="AD44" i="56"/>
  <c r="AC44" i="56"/>
  <c r="AB44" i="56"/>
  <c r="AA44" i="56"/>
  <c r="AA48" i="56" s="1"/>
  <c r="Z44" i="56"/>
  <c r="Z48" i="56" s="1"/>
  <c r="Y44" i="56"/>
  <c r="Y48" i="56" s="1"/>
  <c r="X44" i="56"/>
  <c r="W44" i="56"/>
  <c r="V44" i="56"/>
  <c r="U44" i="56"/>
  <c r="T44" i="56"/>
  <c r="S44" i="56"/>
  <c r="S48" i="56" s="1"/>
  <c r="R44" i="56"/>
  <c r="R48" i="56" s="1"/>
  <c r="Q44" i="56"/>
  <c r="Q48" i="56" s="1"/>
  <c r="P44" i="56"/>
  <c r="O44" i="56"/>
  <c r="N44" i="56"/>
  <c r="M44" i="56"/>
  <c r="L44" i="56"/>
  <c r="K44" i="56"/>
  <c r="K48" i="56" s="1"/>
  <c r="J44" i="56"/>
  <c r="J48" i="56" s="1"/>
  <c r="I44" i="56"/>
  <c r="I48" i="56" s="1"/>
  <c r="BN43" i="56"/>
  <c r="BM43" i="56"/>
  <c r="BL43" i="56"/>
  <c r="BK43" i="56"/>
  <c r="BJ43" i="56"/>
  <c r="BI43" i="56"/>
  <c r="BH43" i="56"/>
  <c r="BG43" i="56"/>
  <c r="BF43" i="56"/>
  <c r="BE43" i="56"/>
  <c r="BD43" i="56"/>
  <c r="BC43" i="56"/>
  <c r="BB43" i="56"/>
  <c r="BA43" i="56"/>
  <c r="AZ43" i="56"/>
  <c r="AY43" i="56"/>
  <c r="AX43" i="56"/>
  <c r="AW43" i="56"/>
  <c r="AV43" i="56"/>
  <c r="AU43" i="56"/>
  <c r="AT43" i="56"/>
  <c r="AS43" i="56"/>
  <c r="AR43" i="56"/>
  <c r="AQ43" i="56"/>
  <c r="AP43" i="56"/>
  <c r="AO43" i="56"/>
  <c r="AN43" i="56"/>
  <c r="AM43" i="56"/>
  <c r="AL43" i="56"/>
  <c r="AK43" i="56"/>
  <c r="AJ43" i="56"/>
  <c r="AI43" i="56"/>
  <c r="AH43" i="56"/>
  <c r="AG43" i="56"/>
  <c r="AF43" i="56"/>
  <c r="AE43" i="56"/>
  <c r="AD43" i="56"/>
  <c r="AC43" i="56"/>
  <c r="AB43" i="56"/>
  <c r="AA43" i="56"/>
  <c r="Z43" i="56"/>
  <c r="Y43" i="56"/>
  <c r="X43" i="56"/>
  <c r="W43" i="56"/>
  <c r="V43" i="56"/>
  <c r="U43" i="56"/>
  <c r="T43" i="56"/>
  <c r="S43" i="56"/>
  <c r="R43" i="56"/>
  <c r="Q43" i="56"/>
  <c r="P43" i="56"/>
  <c r="O43" i="56"/>
  <c r="N43" i="56"/>
  <c r="M43" i="56"/>
  <c r="L43" i="56"/>
  <c r="K43" i="56"/>
  <c r="J43" i="56"/>
  <c r="I43" i="56"/>
  <c r="BN42" i="56"/>
  <c r="BM42" i="56"/>
  <c r="BL42" i="56"/>
  <c r="BL48" i="56" s="1"/>
  <c r="BK42" i="56"/>
  <c r="BK48" i="56" s="1"/>
  <c r="BJ42" i="56"/>
  <c r="BJ48" i="56" s="1"/>
  <c r="BI42" i="56"/>
  <c r="BI48" i="56" s="1"/>
  <c r="BH42" i="56"/>
  <c r="BH48" i="56" s="1"/>
  <c r="BG42" i="56"/>
  <c r="BF42" i="56"/>
  <c r="BE42" i="56"/>
  <c r="BD42" i="56"/>
  <c r="BD48" i="56" s="1"/>
  <c r="BC42" i="56"/>
  <c r="BC48" i="56" s="1"/>
  <c r="BB42" i="56"/>
  <c r="BB48" i="56" s="1"/>
  <c r="BA42" i="56"/>
  <c r="BA48" i="56" s="1"/>
  <c r="AZ42" i="56"/>
  <c r="AZ48" i="56" s="1"/>
  <c r="AY42" i="56"/>
  <c r="AX42" i="56"/>
  <c r="AW42" i="56"/>
  <c r="AV42" i="56"/>
  <c r="AV48" i="56" s="1"/>
  <c r="AU42" i="56"/>
  <c r="AU48" i="56" s="1"/>
  <c r="AT42" i="56"/>
  <c r="AT48" i="56" s="1"/>
  <c r="AS42" i="56"/>
  <c r="AS48" i="56" s="1"/>
  <c r="AR42" i="56"/>
  <c r="AR48" i="56" s="1"/>
  <c r="AQ42" i="56"/>
  <c r="AP42" i="56"/>
  <c r="AO42" i="56"/>
  <c r="AN42" i="56"/>
  <c r="AN48" i="56" s="1"/>
  <c r="AM42" i="56"/>
  <c r="AM48" i="56" s="1"/>
  <c r="AL42" i="56"/>
  <c r="AL48" i="56" s="1"/>
  <c r="AK42" i="56"/>
  <c r="AK48" i="56" s="1"/>
  <c r="AJ42" i="56"/>
  <c r="AJ48" i="56" s="1"/>
  <c r="AI42" i="56"/>
  <c r="AH42" i="56"/>
  <c r="AG42" i="56"/>
  <c r="AF42" i="56"/>
  <c r="AF48" i="56" s="1"/>
  <c r="AE42" i="56"/>
  <c r="AE48" i="56" s="1"/>
  <c r="AD42" i="56"/>
  <c r="AD48" i="56" s="1"/>
  <c r="AC42" i="56"/>
  <c r="AC48" i="56" s="1"/>
  <c r="AB42" i="56"/>
  <c r="AB48" i="56" s="1"/>
  <c r="AA42" i="56"/>
  <c r="Z42" i="56"/>
  <c r="Y42" i="56"/>
  <c r="X42" i="56"/>
  <c r="X48" i="56" s="1"/>
  <c r="W42" i="56"/>
  <c r="W48" i="56" s="1"/>
  <c r="V42" i="56"/>
  <c r="V48" i="56" s="1"/>
  <c r="U42" i="56"/>
  <c r="U48" i="56" s="1"/>
  <c r="T42" i="56"/>
  <c r="T48" i="56" s="1"/>
  <c r="S42" i="56"/>
  <c r="R42" i="56"/>
  <c r="Q42" i="56"/>
  <c r="P42" i="56"/>
  <c r="P48" i="56" s="1"/>
  <c r="O42" i="56"/>
  <c r="O48" i="56" s="1"/>
  <c r="N42" i="56"/>
  <c r="N48" i="56" s="1"/>
  <c r="M42" i="56"/>
  <c r="M48" i="56" s="1"/>
  <c r="L42" i="56"/>
  <c r="L48" i="56" s="1"/>
  <c r="K42" i="56"/>
  <c r="J42" i="56"/>
  <c r="I42" i="56"/>
  <c r="BN38" i="56"/>
  <c r="BM38" i="56"/>
  <c r="BL38" i="56"/>
  <c r="BK38" i="56"/>
  <c r="BJ38" i="56"/>
  <c r="BI38" i="56"/>
  <c r="BH38" i="56"/>
  <c r="BG38" i="56"/>
  <c r="BF38" i="56"/>
  <c r="BE38" i="56"/>
  <c r="BD38" i="56"/>
  <c r="BC38" i="56"/>
  <c r="BB38" i="56"/>
  <c r="BA38" i="56"/>
  <c r="AZ38" i="56"/>
  <c r="AY38" i="56"/>
  <c r="AX38" i="56"/>
  <c r="AW38" i="56"/>
  <c r="AV38" i="56"/>
  <c r="AU38" i="56"/>
  <c r="AT38" i="56"/>
  <c r="AS38" i="56"/>
  <c r="AR38" i="56"/>
  <c r="AQ38" i="56"/>
  <c r="AP38" i="56"/>
  <c r="AO38" i="56"/>
  <c r="AN38" i="56"/>
  <c r="AM38" i="56"/>
  <c r="AL38" i="56"/>
  <c r="AK38" i="56"/>
  <c r="AJ38" i="56"/>
  <c r="AI38" i="56"/>
  <c r="AH38" i="56"/>
  <c r="AG38" i="56"/>
  <c r="AF38" i="56"/>
  <c r="AE38" i="56"/>
  <c r="AD38" i="56"/>
  <c r="AC38" i="56"/>
  <c r="AB38" i="56"/>
  <c r="AA38" i="56"/>
  <c r="Z38" i="56"/>
  <c r="Y38" i="56"/>
  <c r="X38" i="56"/>
  <c r="W38" i="56"/>
  <c r="V38" i="56"/>
  <c r="U38" i="56"/>
  <c r="T38" i="56"/>
  <c r="S38" i="56"/>
  <c r="R38" i="56"/>
  <c r="Q38" i="56"/>
  <c r="P38" i="56"/>
  <c r="O38" i="56"/>
  <c r="N38" i="56"/>
  <c r="M38" i="56"/>
  <c r="L38" i="56"/>
  <c r="K38" i="56"/>
  <c r="J38" i="56"/>
  <c r="I38" i="56"/>
  <c r="BN37" i="56"/>
  <c r="BM37" i="56"/>
  <c r="BL37" i="56"/>
  <c r="BK37" i="56"/>
  <c r="BJ37" i="56"/>
  <c r="BI37" i="56"/>
  <c r="BH37" i="56"/>
  <c r="BG37" i="56"/>
  <c r="BF37" i="56"/>
  <c r="BE37" i="56"/>
  <c r="BD37" i="56"/>
  <c r="BC37" i="56"/>
  <c r="BB37" i="56"/>
  <c r="BA37" i="56"/>
  <c r="AZ37" i="56"/>
  <c r="AY37" i="56"/>
  <c r="AX37" i="56"/>
  <c r="AW37" i="56"/>
  <c r="AV37" i="56"/>
  <c r="AU37" i="56"/>
  <c r="AT37" i="56"/>
  <c r="AS37" i="56"/>
  <c r="AR37" i="56"/>
  <c r="AQ37" i="56"/>
  <c r="AP37" i="56"/>
  <c r="AO37" i="56"/>
  <c r="AN37" i="56"/>
  <c r="AM37" i="56"/>
  <c r="AL37" i="56"/>
  <c r="AK37" i="56"/>
  <c r="AJ37" i="56"/>
  <c r="AI37" i="56"/>
  <c r="AH37" i="56"/>
  <c r="AG37" i="56"/>
  <c r="AF37" i="56"/>
  <c r="AE37" i="56"/>
  <c r="AD37" i="56"/>
  <c r="AC37" i="56"/>
  <c r="AB37" i="56"/>
  <c r="AA37" i="56"/>
  <c r="Z37" i="56"/>
  <c r="Y37" i="56"/>
  <c r="X37" i="56"/>
  <c r="W37" i="56"/>
  <c r="V37" i="56"/>
  <c r="U37" i="56"/>
  <c r="T37" i="56"/>
  <c r="S37" i="56"/>
  <c r="R37" i="56"/>
  <c r="Q37" i="56"/>
  <c r="P37" i="56"/>
  <c r="O37" i="56"/>
  <c r="N37" i="56"/>
  <c r="M37" i="56"/>
  <c r="L37" i="56"/>
  <c r="K37" i="56"/>
  <c r="J37" i="56"/>
  <c r="I37" i="56"/>
  <c r="BN36" i="56"/>
  <c r="BM36" i="56"/>
  <c r="BL36" i="56"/>
  <c r="BK36" i="56"/>
  <c r="BJ36" i="56"/>
  <c r="BI36" i="56"/>
  <c r="BH36" i="56"/>
  <c r="BG36" i="56"/>
  <c r="BF36" i="56"/>
  <c r="BE36" i="56"/>
  <c r="BD36" i="56"/>
  <c r="BC36" i="56"/>
  <c r="BB36" i="56"/>
  <c r="BA36" i="56"/>
  <c r="AZ36" i="56"/>
  <c r="AY36" i="56"/>
  <c r="AX36" i="56"/>
  <c r="AW36" i="56"/>
  <c r="AV36" i="56"/>
  <c r="AU36" i="56"/>
  <c r="AT36" i="56"/>
  <c r="AS36" i="56"/>
  <c r="AR36" i="56"/>
  <c r="AQ36" i="56"/>
  <c r="AP36" i="56"/>
  <c r="AO36" i="56"/>
  <c r="AN36" i="56"/>
  <c r="AM36" i="56"/>
  <c r="AL36" i="56"/>
  <c r="AK36" i="56"/>
  <c r="AJ36" i="56"/>
  <c r="AI36" i="56"/>
  <c r="AH36" i="56"/>
  <c r="AG36" i="56"/>
  <c r="AF36" i="56"/>
  <c r="AE36" i="56"/>
  <c r="AD36" i="56"/>
  <c r="AC36" i="56"/>
  <c r="AB36" i="56"/>
  <c r="AA36" i="56"/>
  <c r="Z36" i="56"/>
  <c r="Y36" i="56"/>
  <c r="X36" i="56"/>
  <c r="W36" i="56"/>
  <c r="V36" i="56"/>
  <c r="U36" i="56"/>
  <c r="T36" i="56"/>
  <c r="S36" i="56"/>
  <c r="R36" i="56"/>
  <c r="Q36" i="56"/>
  <c r="P36" i="56"/>
  <c r="O36" i="56"/>
  <c r="N36" i="56"/>
  <c r="M36" i="56"/>
  <c r="L36" i="56"/>
  <c r="K36" i="56"/>
  <c r="J36" i="56"/>
  <c r="I36" i="56"/>
  <c r="BN35" i="56"/>
  <c r="BN39" i="56" s="1"/>
  <c r="BM35" i="56"/>
  <c r="BM39" i="56" s="1"/>
  <c r="BL35" i="56"/>
  <c r="BL39" i="56" s="1"/>
  <c r="BK35" i="56"/>
  <c r="BK39" i="56" s="1"/>
  <c r="BJ35" i="56"/>
  <c r="BJ39" i="56" s="1"/>
  <c r="BI35" i="56"/>
  <c r="BI39" i="56" s="1"/>
  <c r="BH35" i="56"/>
  <c r="BH39" i="56" s="1"/>
  <c r="BG35" i="56"/>
  <c r="BG39" i="56" s="1"/>
  <c r="BF35" i="56"/>
  <c r="BF39" i="56" s="1"/>
  <c r="BE35" i="56"/>
  <c r="BE39" i="56" s="1"/>
  <c r="BD35" i="56"/>
  <c r="BD39" i="56" s="1"/>
  <c r="BC35" i="56"/>
  <c r="BC39" i="56" s="1"/>
  <c r="BB35" i="56"/>
  <c r="BB39" i="56" s="1"/>
  <c r="BA35" i="56"/>
  <c r="BA39" i="56" s="1"/>
  <c r="AZ35" i="56"/>
  <c r="AZ39" i="56" s="1"/>
  <c r="AY35" i="56"/>
  <c r="AY39" i="56" s="1"/>
  <c r="AX35" i="56"/>
  <c r="AX39" i="56" s="1"/>
  <c r="AW35" i="56"/>
  <c r="AW39" i="56" s="1"/>
  <c r="AV35" i="56"/>
  <c r="AV39" i="56" s="1"/>
  <c r="AU35" i="56"/>
  <c r="AU39" i="56" s="1"/>
  <c r="AT35" i="56"/>
  <c r="AT39" i="56" s="1"/>
  <c r="AS35" i="56"/>
  <c r="AS39" i="56" s="1"/>
  <c r="AR35" i="56"/>
  <c r="AR39" i="56" s="1"/>
  <c r="AQ35" i="56"/>
  <c r="AQ39" i="56" s="1"/>
  <c r="AP35" i="56"/>
  <c r="AP39" i="56" s="1"/>
  <c r="AO35" i="56"/>
  <c r="AO39" i="56" s="1"/>
  <c r="AN35" i="56"/>
  <c r="AN39" i="56" s="1"/>
  <c r="AM35" i="56"/>
  <c r="AM39" i="56" s="1"/>
  <c r="AL35" i="56"/>
  <c r="AL39" i="56" s="1"/>
  <c r="AK35" i="56"/>
  <c r="AK39" i="56" s="1"/>
  <c r="AJ35" i="56"/>
  <c r="AJ39" i="56" s="1"/>
  <c r="AI35" i="56"/>
  <c r="AI39" i="56" s="1"/>
  <c r="AH35" i="56"/>
  <c r="AH39" i="56" s="1"/>
  <c r="AG35" i="56"/>
  <c r="AG39" i="56" s="1"/>
  <c r="AF35" i="56"/>
  <c r="AF39" i="56" s="1"/>
  <c r="AE35" i="56"/>
  <c r="AE39" i="56" s="1"/>
  <c r="AD35" i="56"/>
  <c r="AD39" i="56" s="1"/>
  <c r="AC35" i="56"/>
  <c r="AC39" i="56" s="1"/>
  <c r="AB35" i="56"/>
  <c r="AB39" i="56" s="1"/>
  <c r="AA35" i="56"/>
  <c r="AA39" i="56" s="1"/>
  <c r="Z35" i="56"/>
  <c r="Z39" i="56" s="1"/>
  <c r="Y35" i="56"/>
  <c r="Y39" i="56" s="1"/>
  <c r="X35" i="56"/>
  <c r="X39" i="56" s="1"/>
  <c r="W35" i="56"/>
  <c r="W39" i="56" s="1"/>
  <c r="V35" i="56"/>
  <c r="V39" i="56" s="1"/>
  <c r="U35" i="56"/>
  <c r="U39" i="56" s="1"/>
  <c r="T35" i="56"/>
  <c r="T39" i="56" s="1"/>
  <c r="S35" i="56"/>
  <c r="S39" i="56" s="1"/>
  <c r="R35" i="56"/>
  <c r="R39" i="56" s="1"/>
  <c r="Q35" i="56"/>
  <c r="Q39" i="56" s="1"/>
  <c r="P35" i="56"/>
  <c r="P39" i="56" s="1"/>
  <c r="O35" i="56"/>
  <c r="O39" i="56" s="1"/>
  <c r="N35" i="56"/>
  <c r="N39" i="56" s="1"/>
  <c r="M35" i="56"/>
  <c r="M39" i="56" s="1"/>
  <c r="L35" i="56"/>
  <c r="L39" i="56" s="1"/>
  <c r="K35" i="56"/>
  <c r="K39" i="56" s="1"/>
  <c r="J35" i="56"/>
  <c r="J39" i="56" s="1"/>
  <c r="I35" i="56"/>
  <c r="I39" i="56" s="1"/>
  <c r="BN32" i="56"/>
  <c r="BG32" i="56"/>
  <c r="BF32" i="56"/>
  <c r="AY32" i="56"/>
  <c r="AX32" i="56"/>
  <c r="AQ32" i="56"/>
  <c r="AP32" i="56"/>
  <c r="AI32" i="56"/>
  <c r="AH32" i="56"/>
  <c r="AA32" i="56"/>
  <c r="Z32" i="56"/>
  <c r="S32" i="56"/>
  <c r="R32" i="56"/>
  <c r="K32" i="56"/>
  <c r="J32" i="56"/>
  <c r="BN31" i="56"/>
  <c r="BM31" i="56"/>
  <c r="BL31" i="56"/>
  <c r="BK31" i="56"/>
  <c r="BJ31" i="56"/>
  <c r="BI31" i="56"/>
  <c r="BH31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BN30" i="56"/>
  <c r="BM30" i="56"/>
  <c r="BL30" i="56"/>
  <c r="BK30" i="56"/>
  <c r="BJ30" i="56"/>
  <c r="BI30" i="56"/>
  <c r="BH30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BN29" i="56"/>
  <c r="BM29" i="56"/>
  <c r="BM32" i="56" s="1"/>
  <c r="BL29" i="56"/>
  <c r="BL32" i="56" s="1"/>
  <c r="BK29" i="56"/>
  <c r="BK32" i="56" s="1"/>
  <c r="BJ29" i="56"/>
  <c r="BJ32" i="56" s="1"/>
  <c r="BI29" i="56"/>
  <c r="BI32" i="56" s="1"/>
  <c r="BH29" i="56"/>
  <c r="BH32" i="56" s="1"/>
  <c r="BG29" i="56"/>
  <c r="BF29" i="56"/>
  <c r="BE29" i="56"/>
  <c r="BE32" i="56" s="1"/>
  <c r="BD29" i="56"/>
  <c r="BD32" i="56" s="1"/>
  <c r="BC29" i="56"/>
  <c r="BC32" i="56" s="1"/>
  <c r="BB29" i="56"/>
  <c r="BB32" i="56" s="1"/>
  <c r="BA29" i="56"/>
  <c r="BA32" i="56" s="1"/>
  <c r="AZ29" i="56"/>
  <c r="AZ32" i="56" s="1"/>
  <c r="AY29" i="56"/>
  <c r="AX29" i="56"/>
  <c r="AW29" i="56"/>
  <c r="AW32" i="56" s="1"/>
  <c r="AV29" i="56"/>
  <c r="AV32" i="56" s="1"/>
  <c r="AU29" i="56"/>
  <c r="AU32" i="56" s="1"/>
  <c r="AT29" i="56"/>
  <c r="AT32" i="56" s="1"/>
  <c r="AS29" i="56"/>
  <c r="AS32" i="56" s="1"/>
  <c r="AR29" i="56"/>
  <c r="AR32" i="56" s="1"/>
  <c r="AQ29" i="56"/>
  <c r="AP29" i="56"/>
  <c r="AO29" i="56"/>
  <c r="AO32" i="56" s="1"/>
  <c r="AN29" i="56"/>
  <c r="AN32" i="56" s="1"/>
  <c r="AM29" i="56"/>
  <c r="AM32" i="56" s="1"/>
  <c r="AL29" i="56"/>
  <c r="AL32" i="56" s="1"/>
  <c r="AK29" i="56"/>
  <c r="AK32" i="56" s="1"/>
  <c r="AJ29" i="56"/>
  <c r="AJ32" i="56" s="1"/>
  <c r="AI29" i="56"/>
  <c r="AH29" i="56"/>
  <c r="AG29" i="56"/>
  <c r="AG32" i="56" s="1"/>
  <c r="AF29" i="56"/>
  <c r="AF32" i="56" s="1"/>
  <c r="AE29" i="56"/>
  <c r="AE32" i="56" s="1"/>
  <c r="AD29" i="56"/>
  <c r="AD32" i="56" s="1"/>
  <c r="AC29" i="56"/>
  <c r="AC32" i="56" s="1"/>
  <c r="AB29" i="56"/>
  <c r="AB32" i="56" s="1"/>
  <c r="AA29" i="56"/>
  <c r="Z29" i="56"/>
  <c r="Y29" i="56"/>
  <c r="Y32" i="56" s="1"/>
  <c r="X29" i="56"/>
  <c r="X32" i="56" s="1"/>
  <c r="W29" i="56"/>
  <c r="W32" i="56" s="1"/>
  <c r="V29" i="56"/>
  <c r="V32" i="56" s="1"/>
  <c r="U29" i="56"/>
  <c r="U32" i="56" s="1"/>
  <c r="T29" i="56"/>
  <c r="T32" i="56" s="1"/>
  <c r="S29" i="56"/>
  <c r="R29" i="56"/>
  <c r="Q29" i="56"/>
  <c r="Q32" i="56" s="1"/>
  <c r="P29" i="56"/>
  <c r="P32" i="56" s="1"/>
  <c r="O29" i="56"/>
  <c r="O32" i="56" s="1"/>
  <c r="N29" i="56"/>
  <c r="N32" i="56" s="1"/>
  <c r="M29" i="56"/>
  <c r="M32" i="56" s="1"/>
  <c r="L29" i="56"/>
  <c r="L32" i="56" s="1"/>
  <c r="K29" i="56"/>
  <c r="J29" i="56"/>
  <c r="I29" i="56"/>
  <c r="I32" i="56" s="1"/>
  <c r="BN26" i="56"/>
  <c r="BM26" i="56"/>
  <c r="BL26" i="56"/>
  <c r="BK26" i="56"/>
  <c r="BJ26" i="56"/>
  <c r="BI26" i="56"/>
  <c r="BH26" i="56"/>
  <c r="BG26" i="56"/>
  <c r="BF26" i="56"/>
  <c r="BE26" i="56"/>
  <c r="BD26" i="56"/>
  <c r="BC26" i="56"/>
  <c r="BB26" i="56"/>
  <c r="BA26" i="56"/>
  <c r="AZ26" i="56"/>
  <c r="AY26" i="56"/>
  <c r="AX26" i="56"/>
  <c r="AW26" i="56"/>
  <c r="AV26" i="56"/>
  <c r="AU26" i="56"/>
  <c r="AT26" i="56"/>
  <c r="AS26" i="56"/>
  <c r="AR26" i="56"/>
  <c r="AQ26" i="56"/>
  <c r="AP26" i="56"/>
  <c r="AO26" i="56"/>
  <c r="AN26" i="56"/>
  <c r="AM26" i="56"/>
  <c r="AL26" i="56"/>
  <c r="AK26" i="56"/>
  <c r="AJ26" i="56"/>
  <c r="AI26" i="56"/>
  <c r="AH26" i="56"/>
  <c r="AG26" i="56"/>
  <c r="AF26" i="56"/>
  <c r="AE26" i="56"/>
  <c r="AD26" i="56"/>
  <c r="AC26" i="56"/>
  <c r="AB26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BN23" i="56"/>
  <c r="BM23" i="56"/>
  <c r="BL23" i="56"/>
  <c r="BK23" i="56"/>
  <c r="BJ23" i="56"/>
  <c r="BI23" i="56"/>
  <c r="BH23" i="56"/>
  <c r="BG23" i="56"/>
  <c r="BF23" i="56"/>
  <c r="BE23" i="56"/>
  <c r="BD23" i="56"/>
  <c r="BC23" i="56"/>
  <c r="BB23" i="56"/>
  <c r="BA23" i="56"/>
  <c r="AZ23" i="56"/>
  <c r="AY23" i="56"/>
  <c r="AX23" i="56"/>
  <c r="AW23" i="56"/>
  <c r="AV23" i="56"/>
  <c r="AU23" i="56"/>
  <c r="AT23" i="56"/>
  <c r="AS23" i="56"/>
  <c r="AR23" i="56"/>
  <c r="AQ23" i="56"/>
  <c r="AP23" i="56"/>
  <c r="AO23" i="56"/>
  <c r="AN23" i="56"/>
  <c r="AM23" i="56"/>
  <c r="AL23" i="56"/>
  <c r="AK23" i="56"/>
  <c r="AJ23" i="56"/>
  <c r="AI23" i="56"/>
  <c r="AH23" i="56"/>
  <c r="AG23" i="56"/>
  <c r="AF23" i="56"/>
  <c r="AE23" i="56"/>
  <c r="AD23" i="56"/>
  <c r="AC23" i="56"/>
  <c r="AB23" i="56"/>
  <c r="AA23" i="56"/>
  <c r="Z23" i="56"/>
  <c r="Y23" i="56"/>
  <c r="X23" i="56"/>
  <c r="W23" i="56"/>
  <c r="V23" i="56"/>
  <c r="U23" i="56"/>
  <c r="T23" i="56"/>
  <c r="S23" i="56"/>
  <c r="R23" i="56"/>
  <c r="Q23" i="56"/>
  <c r="P23" i="56"/>
  <c r="O23" i="56"/>
  <c r="N23" i="56"/>
  <c r="M23" i="56"/>
  <c r="L23" i="56"/>
  <c r="K23" i="56"/>
  <c r="J23" i="56"/>
  <c r="I23" i="56"/>
  <c r="BN22" i="56"/>
  <c r="BM22" i="56"/>
  <c r="BL22" i="56"/>
  <c r="BK22" i="56"/>
  <c r="BJ22" i="56"/>
  <c r="BI22" i="56"/>
  <c r="BH22" i="56"/>
  <c r="BG22" i="56"/>
  <c r="BF22" i="56"/>
  <c r="BE22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AR22" i="56"/>
  <c r="AQ22" i="56"/>
  <c r="AP22" i="56"/>
  <c r="AO22" i="56"/>
  <c r="AN22" i="56"/>
  <c r="AM22" i="56"/>
  <c r="AL22" i="56"/>
  <c r="AK22" i="56"/>
  <c r="AJ22" i="56"/>
  <c r="AI22" i="56"/>
  <c r="AH22" i="56"/>
  <c r="AG22" i="56"/>
  <c r="AF22" i="56"/>
  <c r="AE22" i="56"/>
  <c r="AD22" i="56"/>
  <c r="AC22" i="56"/>
  <c r="AB22" i="56"/>
  <c r="AA22" i="56"/>
  <c r="Z22" i="56"/>
  <c r="Y22" i="56"/>
  <c r="X22" i="56"/>
  <c r="W22" i="56"/>
  <c r="V22" i="56"/>
  <c r="U22" i="56"/>
  <c r="T22" i="56"/>
  <c r="S22" i="56"/>
  <c r="R22" i="56"/>
  <c r="Q22" i="56"/>
  <c r="P22" i="56"/>
  <c r="O22" i="56"/>
  <c r="N22" i="56"/>
  <c r="M22" i="56"/>
  <c r="L22" i="56"/>
  <c r="K22" i="56"/>
  <c r="J22" i="56"/>
  <c r="I22" i="56"/>
  <c r="BN21" i="56"/>
  <c r="BM21" i="56"/>
  <c r="BL21" i="56"/>
  <c r="BK21" i="56"/>
  <c r="BJ21" i="56"/>
  <c r="BI21" i="56"/>
  <c r="BH21" i="56"/>
  <c r="BG21" i="56"/>
  <c r="BF21" i="56"/>
  <c r="BE21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AR21" i="56"/>
  <c r="AQ21" i="56"/>
  <c r="AP21" i="56"/>
  <c r="AO21" i="56"/>
  <c r="AN21" i="56"/>
  <c r="AM21" i="56"/>
  <c r="AL21" i="56"/>
  <c r="AK21" i="56"/>
  <c r="AJ21" i="56"/>
  <c r="AI21" i="56"/>
  <c r="AH21" i="56"/>
  <c r="AG21" i="56"/>
  <c r="AF21" i="56"/>
  <c r="AE21" i="56"/>
  <c r="AD21" i="56"/>
  <c r="AC21" i="56"/>
  <c r="AB21" i="56"/>
  <c r="AA21" i="56"/>
  <c r="Z21" i="56"/>
  <c r="Y21" i="56"/>
  <c r="X21" i="56"/>
  <c r="W21" i="56"/>
  <c r="V21" i="56"/>
  <c r="U21" i="56"/>
  <c r="T21" i="56"/>
  <c r="S21" i="56"/>
  <c r="R21" i="56"/>
  <c r="Q21" i="56"/>
  <c r="P21" i="56"/>
  <c r="O21" i="56"/>
  <c r="N21" i="56"/>
  <c r="M21" i="56"/>
  <c r="L21" i="56"/>
  <c r="K21" i="56"/>
  <c r="J21" i="56"/>
  <c r="I21" i="56"/>
  <c r="BN20" i="56"/>
  <c r="BM20" i="56"/>
  <c r="BL20" i="56"/>
  <c r="BK20" i="56"/>
  <c r="BJ20" i="56"/>
  <c r="BI20" i="56"/>
  <c r="BH20" i="56"/>
  <c r="BG20" i="56"/>
  <c r="BF20" i="56"/>
  <c r="BE20" i="56"/>
  <c r="BD20" i="56"/>
  <c r="BC20" i="56"/>
  <c r="BB20" i="56"/>
  <c r="BA20" i="56"/>
  <c r="AZ20" i="56"/>
  <c r="AY20" i="56"/>
  <c r="AX20" i="56"/>
  <c r="AW20" i="56"/>
  <c r="AV20" i="56"/>
  <c r="AU20" i="56"/>
  <c r="AT20" i="56"/>
  <c r="AS20" i="56"/>
  <c r="AR20" i="56"/>
  <c r="AQ20" i="56"/>
  <c r="AP20" i="56"/>
  <c r="AO20" i="56"/>
  <c r="AN20" i="56"/>
  <c r="AM20" i="56"/>
  <c r="AL20" i="56"/>
  <c r="AK20" i="56"/>
  <c r="AJ20" i="56"/>
  <c r="AI20" i="56"/>
  <c r="AH20" i="56"/>
  <c r="AG20" i="56"/>
  <c r="AF20" i="56"/>
  <c r="AE20" i="56"/>
  <c r="AD20" i="56"/>
  <c r="AC20" i="56"/>
  <c r="AB20" i="56"/>
  <c r="AA20" i="56"/>
  <c r="Z20" i="56"/>
  <c r="Y20" i="56"/>
  <c r="X20" i="56"/>
  <c r="W20" i="56"/>
  <c r="V20" i="56"/>
  <c r="U20" i="56"/>
  <c r="T20" i="56"/>
  <c r="S20" i="56"/>
  <c r="R20" i="56"/>
  <c r="Q20" i="56"/>
  <c r="P20" i="56"/>
  <c r="O20" i="56"/>
  <c r="N20" i="56"/>
  <c r="M20" i="56"/>
  <c r="L20" i="56"/>
  <c r="K20" i="56"/>
  <c r="J20" i="56"/>
  <c r="I20" i="56"/>
  <c r="BN19" i="56"/>
  <c r="BM19" i="56"/>
  <c r="BL19" i="56"/>
  <c r="BK19" i="56"/>
  <c r="BJ19" i="56"/>
  <c r="BI19" i="56"/>
  <c r="BH19" i="56"/>
  <c r="BG19" i="56"/>
  <c r="BF19" i="56"/>
  <c r="BE19" i="56"/>
  <c r="BD19" i="56"/>
  <c r="BC19" i="56"/>
  <c r="BB19" i="56"/>
  <c r="BA19" i="56"/>
  <c r="AZ19" i="56"/>
  <c r="AY19" i="56"/>
  <c r="AX19" i="56"/>
  <c r="AW19" i="56"/>
  <c r="AV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AI19" i="56"/>
  <c r="AH19" i="56"/>
  <c r="AG19" i="56"/>
  <c r="AF19" i="56"/>
  <c r="AE19" i="56"/>
  <c r="AD19" i="56"/>
  <c r="AC19" i="56"/>
  <c r="AB19" i="56"/>
  <c r="AA19" i="56"/>
  <c r="Z19" i="56"/>
  <c r="Y19" i="56"/>
  <c r="X19" i="56"/>
  <c r="W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BN18" i="56"/>
  <c r="BM18" i="56"/>
  <c r="BL18" i="56"/>
  <c r="BK18" i="56"/>
  <c r="BJ18" i="56"/>
  <c r="BI18" i="56"/>
  <c r="BH18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BN17" i="56"/>
  <c r="BM17" i="56"/>
  <c r="BL17" i="56"/>
  <c r="BK17" i="56"/>
  <c r="BJ17" i="56"/>
  <c r="BI17" i="56"/>
  <c r="BH17" i="56"/>
  <c r="BG17" i="56"/>
  <c r="BF17" i="56"/>
  <c r="BE17" i="56"/>
  <c r="BD17" i="56"/>
  <c r="BC17" i="56"/>
  <c r="BB17" i="56"/>
  <c r="BA17" i="56"/>
  <c r="AZ17" i="56"/>
  <c r="AY17" i="56"/>
  <c r="AX17" i="56"/>
  <c r="AW17" i="56"/>
  <c r="AV17" i="56"/>
  <c r="AU17" i="56"/>
  <c r="AT17" i="56"/>
  <c r="AS17" i="56"/>
  <c r="AR17" i="56"/>
  <c r="AQ17" i="56"/>
  <c r="AP17" i="56"/>
  <c r="AO17" i="56"/>
  <c r="AN17" i="56"/>
  <c r="AM17" i="56"/>
  <c r="AL17" i="56"/>
  <c r="AK17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BN16" i="56"/>
  <c r="BN24" i="56" s="1"/>
  <c r="BM16" i="56"/>
  <c r="BM24" i="56" s="1"/>
  <c r="BL16" i="56"/>
  <c r="BL24" i="56" s="1"/>
  <c r="BK16" i="56"/>
  <c r="BK24" i="56" s="1"/>
  <c r="BJ16" i="56"/>
  <c r="BJ24" i="56" s="1"/>
  <c r="BI16" i="56"/>
  <c r="BI24" i="56" s="1"/>
  <c r="BH16" i="56"/>
  <c r="BH24" i="56" s="1"/>
  <c r="BG16" i="56"/>
  <c r="BG24" i="56" s="1"/>
  <c r="BF16" i="56"/>
  <c r="BF24" i="56" s="1"/>
  <c r="BE16" i="56"/>
  <c r="BE24" i="56" s="1"/>
  <c r="BD16" i="56"/>
  <c r="BD24" i="56" s="1"/>
  <c r="BC16" i="56"/>
  <c r="BC24" i="56" s="1"/>
  <c r="BB16" i="56"/>
  <c r="BB24" i="56" s="1"/>
  <c r="BA16" i="56"/>
  <c r="BA24" i="56" s="1"/>
  <c r="AZ16" i="56"/>
  <c r="AZ24" i="56" s="1"/>
  <c r="AY16" i="56"/>
  <c r="AY24" i="56" s="1"/>
  <c r="AX16" i="56"/>
  <c r="AX24" i="56" s="1"/>
  <c r="AW16" i="56"/>
  <c r="AW24" i="56" s="1"/>
  <c r="AV16" i="56"/>
  <c r="AV24" i="56" s="1"/>
  <c r="AU16" i="56"/>
  <c r="AU24" i="56" s="1"/>
  <c r="AT16" i="56"/>
  <c r="AT24" i="56" s="1"/>
  <c r="AS16" i="56"/>
  <c r="AS24" i="56" s="1"/>
  <c r="AR16" i="56"/>
  <c r="AR24" i="56" s="1"/>
  <c r="AQ16" i="56"/>
  <c r="AQ24" i="56" s="1"/>
  <c r="AP16" i="56"/>
  <c r="AP24" i="56" s="1"/>
  <c r="AO16" i="56"/>
  <c r="AO24" i="56" s="1"/>
  <c r="AN16" i="56"/>
  <c r="AN24" i="56" s="1"/>
  <c r="AM16" i="56"/>
  <c r="AM24" i="56" s="1"/>
  <c r="AL16" i="56"/>
  <c r="AL24" i="56" s="1"/>
  <c r="AK16" i="56"/>
  <c r="AK24" i="56" s="1"/>
  <c r="AJ16" i="56"/>
  <c r="AJ24" i="56" s="1"/>
  <c r="AI16" i="56"/>
  <c r="AI24" i="56" s="1"/>
  <c r="AH16" i="56"/>
  <c r="AH24" i="56" s="1"/>
  <c r="AG16" i="56"/>
  <c r="AG24" i="56" s="1"/>
  <c r="AF16" i="56"/>
  <c r="AF24" i="56" s="1"/>
  <c r="AE16" i="56"/>
  <c r="AE24" i="56" s="1"/>
  <c r="AD16" i="56"/>
  <c r="AD24" i="56" s="1"/>
  <c r="AC16" i="56"/>
  <c r="AC24" i="56" s="1"/>
  <c r="AB16" i="56"/>
  <c r="AB24" i="56" s="1"/>
  <c r="AA16" i="56"/>
  <c r="AA24" i="56" s="1"/>
  <c r="Z16" i="56"/>
  <c r="Z24" i="56" s="1"/>
  <c r="Y16" i="56"/>
  <c r="Y24" i="56" s="1"/>
  <c r="X16" i="56"/>
  <c r="X24" i="56" s="1"/>
  <c r="W16" i="56"/>
  <c r="W24" i="56" s="1"/>
  <c r="V16" i="56"/>
  <c r="V24" i="56" s="1"/>
  <c r="U16" i="56"/>
  <c r="U24" i="56" s="1"/>
  <c r="T16" i="56"/>
  <c r="T24" i="56" s="1"/>
  <c r="S16" i="56"/>
  <c r="S24" i="56" s="1"/>
  <c r="R16" i="56"/>
  <c r="R24" i="56" s="1"/>
  <c r="Q16" i="56"/>
  <c r="Q24" i="56" s="1"/>
  <c r="P16" i="56"/>
  <c r="P24" i="56" s="1"/>
  <c r="O16" i="56"/>
  <c r="O24" i="56" s="1"/>
  <c r="N16" i="56"/>
  <c r="N24" i="56" s="1"/>
  <c r="M16" i="56"/>
  <c r="M24" i="56" s="1"/>
  <c r="L16" i="56"/>
  <c r="L24" i="56" s="1"/>
  <c r="K16" i="56"/>
  <c r="K24" i="56" s="1"/>
  <c r="J16" i="56"/>
  <c r="J24" i="56" s="1"/>
  <c r="I16" i="56"/>
  <c r="I24" i="56" s="1"/>
  <c r="BN12" i="56"/>
  <c r="BM12" i="56"/>
  <c r="BL12" i="56"/>
  <c r="BK12" i="56"/>
  <c r="BJ12" i="56"/>
  <c r="BI12" i="56"/>
  <c r="BH12" i="56"/>
  <c r="BG12" i="56"/>
  <c r="BF12" i="56"/>
  <c r="BE12" i="56"/>
  <c r="BD12" i="56"/>
  <c r="BC12" i="56"/>
  <c r="BB12" i="56"/>
  <c r="BA12" i="56"/>
  <c r="AZ12" i="56"/>
  <c r="AY12" i="56"/>
  <c r="AX12" i="56"/>
  <c r="AW12" i="56"/>
  <c r="AV12" i="56"/>
  <c r="AU12" i="56"/>
  <c r="AT12" i="56"/>
  <c r="AS12" i="56"/>
  <c r="AR12" i="56"/>
  <c r="AQ12" i="56"/>
  <c r="AP12" i="56"/>
  <c r="AO12" i="56"/>
  <c r="AN12" i="56"/>
  <c r="AM12" i="56"/>
  <c r="AL12" i="56"/>
  <c r="AK12" i="56"/>
  <c r="AJ12" i="56"/>
  <c r="AI12" i="56"/>
  <c r="AH12" i="56"/>
  <c r="AG12" i="56"/>
  <c r="AF12" i="56"/>
  <c r="AE12" i="56"/>
  <c r="AD12" i="56"/>
  <c r="AC12" i="56"/>
  <c r="AB12" i="56"/>
  <c r="AA12" i="56"/>
  <c r="Z12" i="56"/>
  <c r="Y12" i="56"/>
  <c r="X12" i="56"/>
  <c r="W12" i="56"/>
  <c r="V12" i="56"/>
  <c r="U12" i="56"/>
  <c r="T12" i="56"/>
  <c r="S12" i="56"/>
  <c r="R12" i="56"/>
  <c r="Q12" i="56"/>
  <c r="P12" i="56"/>
  <c r="O12" i="56"/>
  <c r="N12" i="56"/>
  <c r="M12" i="56"/>
  <c r="L12" i="56"/>
  <c r="K12" i="56"/>
  <c r="J12" i="56"/>
  <c r="I12" i="56"/>
  <c r="BN11" i="56"/>
  <c r="BM11" i="56"/>
  <c r="BL11" i="56"/>
  <c r="BK11" i="56"/>
  <c r="BJ11" i="56"/>
  <c r="BI11" i="56"/>
  <c r="BH11" i="56"/>
  <c r="BG11" i="56"/>
  <c r="BF11" i="56"/>
  <c r="BE11" i="56"/>
  <c r="BD11" i="56"/>
  <c r="BC11" i="56"/>
  <c r="BB11" i="56"/>
  <c r="BA11" i="56"/>
  <c r="AZ11" i="56"/>
  <c r="AY11" i="56"/>
  <c r="AX11" i="56"/>
  <c r="AW11" i="56"/>
  <c r="AV11" i="56"/>
  <c r="AU11" i="56"/>
  <c r="AT11" i="56"/>
  <c r="AS11" i="56"/>
  <c r="AR11" i="56"/>
  <c r="AQ11" i="56"/>
  <c r="AP11" i="56"/>
  <c r="AO11" i="56"/>
  <c r="AN11" i="56"/>
  <c r="AM11" i="56"/>
  <c r="AL11" i="56"/>
  <c r="AK11" i="56"/>
  <c r="AJ11" i="56"/>
  <c r="AI11" i="56"/>
  <c r="AH11" i="56"/>
  <c r="AG11" i="56"/>
  <c r="AF11" i="56"/>
  <c r="AE11" i="56"/>
  <c r="AD11" i="56"/>
  <c r="AC11" i="56"/>
  <c r="AB11" i="56"/>
  <c r="AA11" i="56"/>
  <c r="Z11" i="56"/>
  <c r="Y11" i="56"/>
  <c r="X11" i="56"/>
  <c r="W11" i="56"/>
  <c r="V11" i="56"/>
  <c r="U11" i="56"/>
  <c r="T11" i="56"/>
  <c r="S11" i="56"/>
  <c r="R11" i="56"/>
  <c r="Q11" i="56"/>
  <c r="P11" i="56"/>
  <c r="O11" i="56"/>
  <c r="N11" i="56"/>
  <c r="M11" i="56"/>
  <c r="L11" i="56"/>
  <c r="K11" i="56"/>
  <c r="J11" i="56"/>
  <c r="I11" i="56"/>
  <c r="BN10" i="56"/>
  <c r="BM10" i="56"/>
  <c r="BL10" i="56"/>
  <c r="BK10" i="56"/>
  <c r="BJ10" i="56"/>
  <c r="BI10" i="56"/>
  <c r="BH10" i="56"/>
  <c r="BG10" i="56"/>
  <c r="BF10" i="56"/>
  <c r="BE10" i="56"/>
  <c r="BD10" i="56"/>
  <c r="BC10" i="56"/>
  <c r="BB10" i="56"/>
  <c r="BA10" i="56"/>
  <c r="AZ10" i="56"/>
  <c r="AY10" i="56"/>
  <c r="AX10" i="56"/>
  <c r="AW10" i="56"/>
  <c r="AV10" i="56"/>
  <c r="AU10" i="56"/>
  <c r="AT10" i="56"/>
  <c r="AS10" i="56"/>
  <c r="AR10" i="56"/>
  <c r="AQ10" i="56"/>
  <c r="AP10" i="56"/>
  <c r="AO10" i="56"/>
  <c r="AN10" i="56"/>
  <c r="AM10" i="56"/>
  <c r="AL10" i="56"/>
  <c r="AK10" i="56"/>
  <c r="AJ10" i="56"/>
  <c r="AI10" i="56"/>
  <c r="AH10" i="56"/>
  <c r="AG10" i="56"/>
  <c r="AF10" i="56"/>
  <c r="AE10" i="56"/>
  <c r="AD10" i="56"/>
  <c r="AC10" i="56"/>
  <c r="AB10" i="56"/>
  <c r="AA10" i="56"/>
  <c r="Z10" i="56"/>
  <c r="Y10" i="56"/>
  <c r="X10" i="56"/>
  <c r="W10" i="56"/>
  <c r="V10" i="56"/>
  <c r="U10" i="56"/>
  <c r="T10" i="56"/>
  <c r="S10" i="56"/>
  <c r="R10" i="56"/>
  <c r="Q10" i="56"/>
  <c r="P10" i="56"/>
  <c r="O10" i="56"/>
  <c r="N10" i="56"/>
  <c r="M10" i="56"/>
  <c r="L10" i="56"/>
  <c r="K10" i="56"/>
  <c r="J10" i="56"/>
  <c r="I10" i="56"/>
  <c r="BN9" i="56"/>
  <c r="BM9" i="56"/>
  <c r="BL9" i="56"/>
  <c r="BK9" i="56"/>
  <c r="BK13" i="56" s="1"/>
  <c r="BJ9" i="56"/>
  <c r="BJ13" i="56" s="1"/>
  <c r="BI9" i="56"/>
  <c r="BH9" i="56"/>
  <c r="BG9" i="56"/>
  <c r="BF9" i="56"/>
  <c r="BE9" i="56"/>
  <c r="BD9" i="56"/>
  <c r="BC9" i="56"/>
  <c r="BC13" i="56" s="1"/>
  <c r="BB9" i="56"/>
  <c r="BB13" i="56" s="1"/>
  <c r="BA9" i="56"/>
  <c r="AZ9" i="56"/>
  <c r="AY9" i="56"/>
  <c r="AX9" i="56"/>
  <c r="AW9" i="56"/>
  <c r="AV9" i="56"/>
  <c r="AU9" i="56"/>
  <c r="AU13" i="56" s="1"/>
  <c r="AT9" i="56"/>
  <c r="AT13" i="56" s="1"/>
  <c r="AS9" i="56"/>
  <c r="AR9" i="56"/>
  <c r="AQ9" i="56"/>
  <c r="AP9" i="56"/>
  <c r="AO9" i="56"/>
  <c r="AN9" i="56"/>
  <c r="AM9" i="56"/>
  <c r="AM13" i="56" s="1"/>
  <c r="AL9" i="56"/>
  <c r="AL13" i="56" s="1"/>
  <c r="AK9" i="56"/>
  <c r="AJ9" i="56"/>
  <c r="AI9" i="56"/>
  <c r="AH9" i="56"/>
  <c r="AG9" i="56"/>
  <c r="AF9" i="56"/>
  <c r="AE9" i="56"/>
  <c r="AE13" i="56" s="1"/>
  <c r="AD9" i="56"/>
  <c r="AD13" i="56" s="1"/>
  <c r="AC9" i="56"/>
  <c r="AB9" i="56"/>
  <c r="AA9" i="56"/>
  <c r="Z9" i="56"/>
  <c r="Y9" i="56"/>
  <c r="X9" i="56"/>
  <c r="W9" i="56"/>
  <c r="W13" i="56" s="1"/>
  <c r="V9" i="56"/>
  <c r="V13" i="56" s="1"/>
  <c r="U9" i="56"/>
  <c r="T9" i="56"/>
  <c r="S9" i="56"/>
  <c r="R9" i="56"/>
  <c r="Q9" i="56"/>
  <c r="P9" i="56"/>
  <c r="O9" i="56"/>
  <c r="O13" i="56" s="1"/>
  <c r="N9" i="56"/>
  <c r="N13" i="56" s="1"/>
  <c r="M9" i="56"/>
  <c r="L9" i="56"/>
  <c r="K9" i="56"/>
  <c r="J9" i="56"/>
  <c r="I9" i="56"/>
  <c r="BN8" i="56"/>
  <c r="BM8" i="56"/>
  <c r="BL8" i="56"/>
  <c r="BK8" i="56"/>
  <c r="BJ8" i="56"/>
  <c r="BI8" i="56"/>
  <c r="BH8" i="56"/>
  <c r="BG8" i="56"/>
  <c r="BF8" i="56"/>
  <c r="BE8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AR8" i="56"/>
  <c r="AQ8" i="56"/>
  <c r="AP8" i="56"/>
  <c r="AO8" i="56"/>
  <c r="AN8" i="56"/>
  <c r="AM8" i="56"/>
  <c r="AL8" i="56"/>
  <c r="AK8" i="56"/>
  <c r="AJ8" i="56"/>
  <c r="AI8" i="56"/>
  <c r="AH8" i="56"/>
  <c r="AG8" i="56"/>
  <c r="AF8" i="56"/>
  <c r="AE8" i="56"/>
  <c r="AD8" i="56"/>
  <c r="AC8" i="56"/>
  <c r="AB8" i="56"/>
  <c r="AA8" i="56"/>
  <c r="Z8" i="56"/>
  <c r="Y8" i="56"/>
  <c r="X8" i="56"/>
  <c r="W8" i="56"/>
  <c r="V8" i="56"/>
  <c r="U8" i="56"/>
  <c r="T8" i="56"/>
  <c r="S8" i="56"/>
  <c r="R8" i="56"/>
  <c r="Q8" i="56"/>
  <c r="P8" i="56"/>
  <c r="O8" i="56"/>
  <c r="N8" i="56"/>
  <c r="M8" i="56"/>
  <c r="L8" i="56"/>
  <c r="K8" i="56"/>
  <c r="J8" i="56"/>
  <c r="I8" i="56"/>
  <c r="BN7" i="56"/>
  <c r="BM7" i="56"/>
  <c r="BL7" i="56"/>
  <c r="BK7" i="56"/>
  <c r="BJ7" i="56"/>
  <c r="BI7" i="56"/>
  <c r="BH7" i="56"/>
  <c r="BG7" i="56"/>
  <c r="BF7" i="56"/>
  <c r="BE7" i="56"/>
  <c r="BD7" i="56"/>
  <c r="BC7" i="56"/>
  <c r="BB7" i="56"/>
  <c r="BA7" i="56"/>
  <c r="AZ7" i="56"/>
  <c r="AY7" i="56"/>
  <c r="AX7" i="56"/>
  <c r="AW7" i="56"/>
  <c r="AV7" i="56"/>
  <c r="AU7" i="56"/>
  <c r="AT7" i="56"/>
  <c r="AS7" i="56"/>
  <c r="AR7" i="56"/>
  <c r="AQ7" i="56"/>
  <c r="AP7" i="56"/>
  <c r="AO7" i="56"/>
  <c r="AN7" i="56"/>
  <c r="AM7" i="56"/>
  <c r="AL7" i="56"/>
  <c r="AK7" i="56"/>
  <c r="AJ7" i="56"/>
  <c r="AI7" i="56"/>
  <c r="AH7" i="56"/>
  <c r="AG7" i="56"/>
  <c r="AF7" i="56"/>
  <c r="AE7" i="56"/>
  <c r="AD7" i="56"/>
  <c r="AC7" i="56"/>
  <c r="AB7" i="56"/>
  <c r="AA7" i="56"/>
  <c r="Z7" i="56"/>
  <c r="Y7" i="56"/>
  <c r="X7" i="56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BN6" i="56"/>
  <c r="BN13" i="56" s="1"/>
  <c r="BM6" i="56"/>
  <c r="BM13" i="56" s="1"/>
  <c r="BL6" i="56"/>
  <c r="BL13" i="56" s="1"/>
  <c r="BK6" i="56"/>
  <c r="BJ6" i="56"/>
  <c r="BI6" i="56"/>
  <c r="BI13" i="56" s="1"/>
  <c r="BH6" i="56"/>
  <c r="BH13" i="56" s="1"/>
  <c r="BG6" i="56"/>
  <c r="BG13" i="56" s="1"/>
  <c r="BF6" i="56"/>
  <c r="BF13" i="56" s="1"/>
  <c r="BE6" i="56"/>
  <c r="BE13" i="56" s="1"/>
  <c r="BD6" i="56"/>
  <c r="BD13" i="56" s="1"/>
  <c r="BC6" i="56"/>
  <c r="BB6" i="56"/>
  <c r="BA6" i="56"/>
  <c r="BA13" i="56" s="1"/>
  <c r="AZ6" i="56"/>
  <c r="AZ13" i="56" s="1"/>
  <c r="AY6" i="56"/>
  <c r="AY13" i="56" s="1"/>
  <c r="AX6" i="56"/>
  <c r="AX13" i="56" s="1"/>
  <c r="AW6" i="56"/>
  <c r="AW13" i="56" s="1"/>
  <c r="AV6" i="56"/>
  <c r="AV13" i="56" s="1"/>
  <c r="AU6" i="56"/>
  <c r="AT6" i="56"/>
  <c r="AS6" i="56"/>
  <c r="AS13" i="56" s="1"/>
  <c r="AR6" i="56"/>
  <c r="AR13" i="56" s="1"/>
  <c r="AQ6" i="56"/>
  <c r="AQ13" i="56" s="1"/>
  <c r="AP6" i="56"/>
  <c r="AP13" i="56" s="1"/>
  <c r="AO6" i="56"/>
  <c r="AO13" i="56" s="1"/>
  <c r="AN6" i="56"/>
  <c r="AN13" i="56" s="1"/>
  <c r="AM6" i="56"/>
  <c r="AL6" i="56"/>
  <c r="AK6" i="56"/>
  <c r="AK13" i="56" s="1"/>
  <c r="AJ6" i="56"/>
  <c r="AJ13" i="56" s="1"/>
  <c r="AI6" i="56"/>
  <c r="AI13" i="56" s="1"/>
  <c r="AH6" i="56"/>
  <c r="AH13" i="56" s="1"/>
  <c r="AG6" i="56"/>
  <c r="AG13" i="56" s="1"/>
  <c r="AF6" i="56"/>
  <c r="AF13" i="56" s="1"/>
  <c r="AE6" i="56"/>
  <c r="AD6" i="56"/>
  <c r="AC6" i="56"/>
  <c r="AC13" i="56" s="1"/>
  <c r="AB6" i="56"/>
  <c r="AB13" i="56" s="1"/>
  <c r="AA6" i="56"/>
  <c r="AA13" i="56" s="1"/>
  <c r="Z6" i="56"/>
  <c r="Z13" i="56" s="1"/>
  <c r="Y6" i="56"/>
  <c r="Y13" i="56" s="1"/>
  <c r="X6" i="56"/>
  <c r="X13" i="56" s="1"/>
  <c r="W6" i="56"/>
  <c r="V6" i="56"/>
  <c r="U6" i="56"/>
  <c r="U13" i="56" s="1"/>
  <c r="T6" i="56"/>
  <c r="T13" i="56" s="1"/>
  <c r="S6" i="56"/>
  <c r="S13" i="56" s="1"/>
  <c r="R6" i="56"/>
  <c r="R13" i="56" s="1"/>
  <c r="Q6" i="56"/>
  <c r="Q13" i="56" s="1"/>
  <c r="P6" i="56"/>
  <c r="P13" i="56" s="1"/>
  <c r="O6" i="56"/>
  <c r="N6" i="56"/>
  <c r="M6" i="56"/>
  <c r="M13" i="56" s="1"/>
  <c r="L6" i="56"/>
  <c r="L13" i="56" s="1"/>
  <c r="K6" i="56"/>
  <c r="K13" i="56" s="1"/>
  <c r="J6" i="56"/>
  <c r="J13" i="56" s="1"/>
  <c r="I6" i="56"/>
  <c r="I13" i="56" s="1"/>
  <c r="H47" i="56"/>
  <c r="H46" i="56"/>
  <c r="H45" i="56"/>
  <c r="H44" i="56"/>
  <c r="H43" i="56"/>
  <c r="H42" i="56"/>
  <c r="H38" i="56"/>
  <c r="H37" i="56"/>
  <c r="H36" i="56"/>
  <c r="H35" i="56"/>
  <c r="H39" i="56"/>
  <c r="H31" i="56"/>
  <c r="H32" i="56" s="1"/>
  <c r="H30" i="56"/>
  <c r="H29" i="56"/>
  <c r="H26" i="56"/>
  <c r="F23" i="56"/>
  <c r="H23" i="56" s="1"/>
  <c r="H22" i="56"/>
  <c r="H21" i="56"/>
  <c r="H20" i="56"/>
  <c r="H19" i="56"/>
  <c r="H18" i="56"/>
  <c r="H17" i="56"/>
  <c r="H16" i="56"/>
  <c r="F16" i="56"/>
  <c r="H12" i="56"/>
  <c r="H11" i="56"/>
  <c r="H10" i="56"/>
  <c r="H9" i="56"/>
  <c r="H8" i="56"/>
  <c r="H7" i="56"/>
  <c r="H6" i="56"/>
  <c r="F12" i="56"/>
  <c r="F11" i="56"/>
  <c r="F10" i="56"/>
  <c r="F9" i="56"/>
  <c r="F8" i="56"/>
  <c r="F6" i="56"/>
  <c r="F38" i="56"/>
  <c r="F37" i="56"/>
  <c r="F36" i="56"/>
  <c r="F35" i="56"/>
  <c r="F44" i="56"/>
  <c r="F43" i="56"/>
  <c r="F19" i="56"/>
  <c r="F31" i="56"/>
  <c r="F30" i="56"/>
  <c r="F29" i="56"/>
  <c r="F20" i="56"/>
  <c r="F17" i="56"/>
  <c r="G9" i="49"/>
  <c r="G8" i="49"/>
  <c r="G7" i="49"/>
  <c r="G6" i="49"/>
  <c r="G5" i="49"/>
  <c r="G4" i="49"/>
  <c r="G3" i="49"/>
  <c r="G13" i="49"/>
  <c r="G12" i="49"/>
  <c r="G11" i="49"/>
  <c r="G20" i="49"/>
  <c r="G19" i="49"/>
  <c r="G18" i="49"/>
  <c r="G17" i="49"/>
  <c r="G16" i="49"/>
  <c r="G15" i="49"/>
  <c r="G21" i="49"/>
  <c r="C3" i="49" l="1"/>
  <c r="C21" i="49"/>
  <c r="C20" i="49"/>
  <c r="C19" i="49"/>
  <c r="C18" i="49"/>
  <c r="C17" i="49"/>
  <c r="C15" i="49"/>
  <c r="C16" i="49"/>
  <c r="C13" i="49"/>
  <c r="C12" i="49"/>
  <c r="C11" i="49"/>
  <c r="C9" i="49"/>
  <c r="C8" i="49"/>
  <c r="C7" i="49"/>
  <c r="C6" i="49"/>
  <c r="C5" i="49"/>
  <c r="C4" i="49"/>
  <c r="G23" i="49" l="1"/>
  <c r="G27" i="49" s="1"/>
  <c r="O23" i="49"/>
  <c r="O27" i="49" s="1"/>
  <c r="W23" i="49"/>
  <c r="W27" i="49" s="1"/>
  <c r="K10" i="21" s="1"/>
  <c r="AE23" i="49"/>
  <c r="AE27" i="49" s="1"/>
  <c r="S10" i="21" s="1"/>
  <c r="AM23" i="49"/>
  <c r="AM27" i="49" s="1"/>
  <c r="AA10" i="21" s="1"/>
  <c r="AU23" i="49"/>
  <c r="AU27" i="49" s="1"/>
  <c r="AI10" i="21" s="1"/>
  <c r="BC23" i="49"/>
  <c r="BC27" i="49" s="1"/>
  <c r="AQ10" i="21" s="1"/>
  <c r="BK23" i="49"/>
  <c r="BK27" i="49" s="1"/>
  <c r="AY10" i="21" s="1"/>
  <c r="J23" i="49"/>
  <c r="J27" i="49" s="1"/>
  <c r="Z23" i="49"/>
  <c r="Z27" i="49" s="1"/>
  <c r="N10" i="21" s="1"/>
  <c r="AP23" i="49"/>
  <c r="AP27" i="49" s="1"/>
  <c r="AD10" i="21" s="1"/>
  <c r="AH23" i="49"/>
  <c r="AH27" i="49" s="1"/>
  <c r="V10" i="21" s="1"/>
  <c r="R23" i="49"/>
  <c r="R27" i="49" s="1"/>
  <c r="F10" i="21" s="1"/>
  <c r="AX23" i="49"/>
  <c r="AX27" i="49" s="1"/>
  <c r="AL10" i="21" s="1"/>
  <c r="K23" i="49"/>
  <c r="K27" i="49" s="1"/>
  <c r="AY23" i="49"/>
  <c r="AY27" i="49" s="1"/>
  <c r="AM10" i="21" s="1"/>
  <c r="S23" i="49"/>
  <c r="S27" i="49" s="1"/>
  <c r="G10" i="21" s="1"/>
  <c r="BG23" i="49"/>
  <c r="BG27" i="49" s="1"/>
  <c r="AU10" i="21" s="1"/>
  <c r="T23" i="49"/>
  <c r="T27" i="49" s="1"/>
  <c r="H10" i="21" s="1"/>
  <c r="AJ23" i="49"/>
  <c r="AJ27" i="49" s="1"/>
  <c r="X10" i="21" s="1"/>
  <c r="AZ23" i="49"/>
  <c r="AZ27" i="49" s="1"/>
  <c r="AN10" i="21" s="1"/>
  <c r="BF23" i="49"/>
  <c r="BF27" i="49" s="1"/>
  <c r="AT10" i="21" s="1"/>
  <c r="AI23" i="49"/>
  <c r="AI27" i="49" s="1"/>
  <c r="W10" i="21" s="1"/>
  <c r="L23" i="49"/>
  <c r="L27" i="49" s="1"/>
  <c r="AB23" i="49"/>
  <c r="AB27" i="49" s="1"/>
  <c r="P10" i="21" s="1"/>
  <c r="AR23" i="49"/>
  <c r="AR27" i="49" s="1"/>
  <c r="AF10" i="21" s="1"/>
  <c r="BH23" i="49"/>
  <c r="BH27" i="49" s="1"/>
  <c r="AV10" i="21" s="1"/>
  <c r="AA23" i="49"/>
  <c r="AA27" i="49" s="1"/>
  <c r="O10" i="21" s="1"/>
  <c r="N23" i="49"/>
  <c r="N27" i="49" s="1"/>
  <c r="AD23" i="49"/>
  <c r="AD27" i="49" s="1"/>
  <c r="R10" i="21" s="1"/>
  <c r="AL23" i="49"/>
  <c r="AL27" i="49" s="1"/>
  <c r="Z10" i="21" s="1"/>
  <c r="BB23" i="49"/>
  <c r="BB27" i="49" s="1"/>
  <c r="AP10" i="21" s="1"/>
  <c r="BJ23" i="49"/>
  <c r="BJ27" i="49" s="1"/>
  <c r="AX10" i="21" s="1"/>
  <c r="AQ23" i="49"/>
  <c r="AQ27" i="49" s="1"/>
  <c r="AE10" i="21" s="1"/>
  <c r="V23" i="49"/>
  <c r="V27" i="49" s="1"/>
  <c r="J10" i="21" s="1"/>
  <c r="AT23" i="49"/>
  <c r="AT27" i="49" s="1"/>
  <c r="AH10" i="21" s="1"/>
  <c r="P23" i="49"/>
  <c r="P27" i="49" s="1"/>
  <c r="AF23" i="49"/>
  <c r="AF27" i="49" s="1"/>
  <c r="T10" i="21" s="1"/>
  <c r="AV23" i="49"/>
  <c r="AV27" i="49" s="1"/>
  <c r="AJ10" i="21" s="1"/>
  <c r="BD23" i="49"/>
  <c r="BD27" i="49" s="1"/>
  <c r="AR10" i="21" s="1"/>
  <c r="M23" i="49"/>
  <c r="M27" i="49" s="1"/>
  <c r="U23" i="49"/>
  <c r="U27" i="49" s="1"/>
  <c r="I10" i="21" s="1"/>
  <c r="AC23" i="49"/>
  <c r="AC27" i="49" s="1"/>
  <c r="Q10" i="21" s="1"/>
  <c r="AK23" i="49"/>
  <c r="AK27" i="49" s="1"/>
  <c r="Y10" i="21" s="1"/>
  <c r="AS23" i="49"/>
  <c r="AS27" i="49" s="1"/>
  <c r="AG10" i="21" s="1"/>
  <c r="BA23" i="49"/>
  <c r="BA27" i="49" s="1"/>
  <c r="AO10" i="21" s="1"/>
  <c r="BI23" i="49"/>
  <c r="BI27" i="49" s="1"/>
  <c r="AW10" i="21" s="1"/>
  <c r="H23" i="49"/>
  <c r="H27" i="49" s="1"/>
  <c r="X23" i="49"/>
  <c r="X27" i="49" s="1"/>
  <c r="L10" i="21" s="1"/>
  <c r="AN23" i="49"/>
  <c r="AN27" i="49" s="1"/>
  <c r="AB10" i="21" s="1"/>
  <c r="BL23" i="49"/>
  <c r="BL27" i="49" s="1"/>
  <c r="AZ10" i="21" s="1"/>
  <c r="I23" i="49"/>
  <c r="I27" i="49" s="1"/>
  <c r="Q23" i="49"/>
  <c r="Q27" i="49" s="1"/>
  <c r="E10" i="21" s="1"/>
  <c r="Y23" i="49"/>
  <c r="Y27" i="49" s="1"/>
  <c r="M10" i="21" s="1"/>
  <c r="AG23" i="49"/>
  <c r="AG27" i="49" s="1"/>
  <c r="U10" i="21" s="1"/>
  <c r="AO23" i="49"/>
  <c r="AO27" i="49" s="1"/>
  <c r="AC10" i="21" s="1"/>
  <c r="AW23" i="49"/>
  <c r="AW27" i="49" s="1"/>
  <c r="AK10" i="21" s="1"/>
  <c r="BE23" i="49"/>
  <c r="BE27" i="49" s="1"/>
  <c r="AS10" i="21" s="1"/>
  <c r="BM23" i="49"/>
  <c r="BM27" i="49" s="1"/>
  <c r="S30" i="58" l="1"/>
  <c r="T32" i="58"/>
  <c r="O14" i="58"/>
  <c r="H14" i="58"/>
  <c r="H30" i="58"/>
  <c r="BN23" i="58"/>
  <c r="BM23" i="58"/>
  <c r="BL23" i="58"/>
  <c r="BK23" i="58"/>
  <c r="BJ23" i="58"/>
  <c r="BI23" i="58"/>
  <c r="BH23" i="58"/>
  <c r="BG23" i="58"/>
  <c r="BF23" i="58"/>
  <c r="BE23" i="58"/>
  <c r="BD23" i="58"/>
  <c r="BC23" i="58"/>
  <c r="BB23" i="58"/>
  <c r="BA23" i="58"/>
  <c r="AZ23" i="58"/>
  <c r="AY23" i="58"/>
  <c r="AX23" i="58"/>
  <c r="AW23" i="58"/>
  <c r="AV23" i="58"/>
  <c r="AU23" i="58"/>
  <c r="AT23" i="58"/>
  <c r="AS23" i="58"/>
  <c r="AR23" i="58"/>
  <c r="AQ23" i="58"/>
  <c r="AP23" i="58"/>
  <c r="AO23" i="58"/>
  <c r="AN23" i="58"/>
  <c r="AM23" i="58"/>
  <c r="AL23" i="58"/>
  <c r="AK23" i="58"/>
  <c r="AJ23" i="58"/>
  <c r="AI23" i="58"/>
  <c r="AH23" i="58"/>
  <c r="AG23" i="58"/>
  <c r="AF23" i="58"/>
  <c r="AE23" i="58"/>
  <c r="AD23" i="58"/>
  <c r="AC23" i="58"/>
  <c r="AB23" i="58"/>
  <c r="AA23" i="58"/>
  <c r="Z23" i="58"/>
  <c r="Y23" i="58"/>
  <c r="X23" i="58"/>
  <c r="W23" i="58"/>
  <c r="V23" i="58"/>
  <c r="U23" i="58"/>
  <c r="T23" i="58"/>
  <c r="S23" i="58"/>
  <c r="R23" i="58"/>
  <c r="Q23" i="58"/>
  <c r="P23" i="58"/>
  <c r="O23" i="58"/>
  <c r="N23" i="58"/>
  <c r="M23" i="58"/>
  <c r="L23" i="58"/>
  <c r="K23" i="58"/>
  <c r="J23" i="58"/>
  <c r="I23" i="58"/>
  <c r="BN22" i="58"/>
  <c r="BM22" i="58"/>
  <c r="BL22" i="58"/>
  <c r="BK22" i="58"/>
  <c r="BJ22" i="58"/>
  <c r="BI22" i="58"/>
  <c r="BH22" i="58"/>
  <c r="BG22" i="58"/>
  <c r="BF22" i="58"/>
  <c r="BE22" i="58"/>
  <c r="BD22" i="58"/>
  <c r="BC22" i="58"/>
  <c r="BB22" i="58"/>
  <c r="BA22" i="58"/>
  <c r="AZ22" i="58"/>
  <c r="AY22" i="58"/>
  <c r="AX22" i="58"/>
  <c r="AW22" i="58"/>
  <c r="AV22" i="58"/>
  <c r="AU22" i="58"/>
  <c r="AT22" i="58"/>
  <c r="AS22" i="58"/>
  <c r="AR22" i="58"/>
  <c r="AQ22" i="58"/>
  <c r="AP22" i="58"/>
  <c r="AO22" i="58"/>
  <c r="AN22" i="58"/>
  <c r="AM22" i="58"/>
  <c r="AL22" i="58"/>
  <c r="AK22" i="58"/>
  <c r="AJ22" i="58"/>
  <c r="AI22" i="58"/>
  <c r="AH22" i="58"/>
  <c r="AG22" i="58"/>
  <c r="AF22" i="58"/>
  <c r="AE22" i="58"/>
  <c r="AD22" i="58"/>
  <c r="AC22" i="58"/>
  <c r="AB22" i="58"/>
  <c r="AA22" i="58"/>
  <c r="Z22" i="58"/>
  <c r="Y22" i="58"/>
  <c r="X22" i="58"/>
  <c r="W22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H23" i="58"/>
  <c r="H22" i="58"/>
  <c r="H21" i="58"/>
  <c r="BN11" i="58"/>
  <c r="BM11" i="58"/>
  <c r="BL11" i="58"/>
  <c r="BK11" i="58"/>
  <c r="BJ11" i="58"/>
  <c r="BI11" i="58"/>
  <c r="BH11" i="58"/>
  <c r="BG11" i="58"/>
  <c r="BF11" i="58"/>
  <c r="BE11" i="58"/>
  <c r="BD11" i="58"/>
  <c r="BC11" i="58"/>
  <c r="BB11" i="58"/>
  <c r="BA11" i="58"/>
  <c r="AZ11" i="58"/>
  <c r="AY11" i="58"/>
  <c r="AX11" i="58"/>
  <c r="AW11" i="58"/>
  <c r="AV11" i="58"/>
  <c r="AU11" i="58"/>
  <c r="AT11" i="58"/>
  <c r="AS11" i="58"/>
  <c r="AR11" i="58"/>
  <c r="AQ11" i="58"/>
  <c r="AP11" i="58"/>
  <c r="AO11" i="58"/>
  <c r="AN11" i="58"/>
  <c r="AM11" i="58"/>
  <c r="AL11" i="58"/>
  <c r="AK11" i="58"/>
  <c r="AJ11" i="58"/>
  <c r="AI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T11" i="58"/>
  <c r="S11" i="58"/>
  <c r="R11" i="58"/>
  <c r="Q11" i="58"/>
  <c r="P11" i="58"/>
  <c r="O11" i="58"/>
  <c r="N11" i="58"/>
  <c r="M11" i="58"/>
  <c r="L11" i="58"/>
  <c r="K11" i="58"/>
  <c r="J11" i="58"/>
  <c r="I11" i="58"/>
  <c r="H11" i="58"/>
  <c r="H13" i="58"/>
  <c r="H12" i="58"/>
  <c r="H10" i="58"/>
  <c r="E44" i="21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B8" i="29"/>
  <c r="B6" i="29"/>
  <c r="T4" i="29"/>
  <c r="B784" i="53"/>
  <c r="C16" i="53"/>
  <c r="D16" i="53" s="1"/>
  <c r="E16" i="53" s="1"/>
  <c r="F16" i="53" s="1"/>
  <c r="G16" i="53" s="1"/>
  <c r="H16" i="53" s="1"/>
  <c r="I16" i="53" s="1"/>
  <c r="J16" i="53" s="1"/>
  <c r="K16" i="53" s="1"/>
  <c r="L16" i="53" s="1"/>
  <c r="M16" i="53" s="1"/>
  <c r="N16" i="53" s="1"/>
  <c r="O16" i="53" s="1"/>
  <c r="P16" i="53" s="1"/>
  <c r="Q16" i="53" s="1"/>
  <c r="R16" i="53" s="1"/>
  <c r="S16" i="53" s="1"/>
  <c r="T16" i="53" s="1"/>
  <c r="U16" i="53" s="1"/>
  <c r="Y42" i="45" l="1"/>
  <c r="X42" i="45"/>
  <c r="Y41" i="45"/>
  <c r="X41" i="45"/>
  <c r="Y40" i="45"/>
  <c r="X40" i="45"/>
  <c r="AZ42" i="45"/>
  <c r="AY42" i="45"/>
  <c r="AX42" i="45"/>
  <c r="AW42" i="45"/>
  <c r="AV42" i="45"/>
  <c r="AU42" i="45"/>
  <c r="AT42" i="45"/>
  <c r="AS42" i="45"/>
  <c r="AR42" i="45"/>
  <c r="AQ42" i="45"/>
  <c r="AP42" i="45"/>
  <c r="AO42" i="45"/>
  <c r="AN42" i="45"/>
  <c r="AM42" i="45"/>
  <c r="AL42" i="45"/>
  <c r="AK42" i="45"/>
  <c r="AJ42" i="45"/>
  <c r="AI42" i="45"/>
  <c r="AH42" i="45"/>
  <c r="AG42" i="45"/>
  <c r="AF42" i="45"/>
  <c r="AE42" i="45"/>
  <c r="AD42" i="45"/>
  <c r="AC42" i="45"/>
  <c r="AB42" i="45"/>
  <c r="AA42" i="45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AB40" i="45"/>
  <c r="AA40" i="45"/>
  <c r="Z42" i="45"/>
  <c r="Z40" i="45"/>
  <c r="Z41" i="45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3" i="29"/>
  <c r="B22" i="29"/>
  <c r="B21" i="29"/>
  <c r="B20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AP781" i="53"/>
  <c r="F781" i="53"/>
  <c r="AP4" i="29"/>
  <c r="AO4" i="29"/>
  <c r="AN784" i="53"/>
  <c r="AM784" i="53"/>
  <c r="AL4" i="29"/>
  <c r="AK4" i="29"/>
  <c r="AJ4" i="29"/>
  <c r="AI4" i="29"/>
  <c r="AH4" i="29"/>
  <c r="AG4" i="29"/>
  <c r="AF784" i="53"/>
  <c r="AE784" i="53"/>
  <c r="AD4" i="29"/>
  <c r="AC4" i="29"/>
  <c r="AB4" i="29"/>
  <c r="AA4" i="29"/>
  <c r="Z4" i="29"/>
  <c r="Y4" i="29"/>
  <c r="X784" i="53"/>
  <c r="W784" i="53"/>
  <c r="V4" i="29"/>
  <c r="U4" i="29"/>
  <c r="S4" i="29"/>
  <c r="R4" i="29"/>
  <c r="Q4" i="29"/>
  <c r="P784" i="53"/>
  <c r="O781" i="53"/>
  <c r="N4" i="29"/>
  <c r="M4" i="29"/>
  <c r="L4" i="29"/>
  <c r="K4" i="29"/>
  <c r="J4" i="29"/>
  <c r="I4" i="29"/>
  <c r="H784" i="53"/>
  <c r="G784" i="53"/>
  <c r="F4" i="29"/>
  <c r="E4" i="29"/>
  <c r="D4" i="29"/>
  <c r="C4" i="29"/>
  <c r="B4" i="29"/>
  <c r="I784" i="53" l="1"/>
  <c r="Q784" i="53"/>
  <c r="Y784" i="53"/>
  <c r="AG784" i="53"/>
  <c r="AO784" i="53"/>
  <c r="G4" i="29"/>
  <c r="O4" i="29"/>
  <c r="W4" i="29"/>
  <c r="AE4" i="29"/>
  <c r="AM4" i="29"/>
  <c r="N781" i="53"/>
  <c r="AL781" i="53"/>
  <c r="AG781" i="53"/>
  <c r="J784" i="53"/>
  <c r="R784" i="53"/>
  <c r="Z784" i="53"/>
  <c r="AH784" i="53"/>
  <c r="H4" i="29"/>
  <c r="P4" i="29"/>
  <c r="X4" i="29"/>
  <c r="AF4" i="29"/>
  <c r="AN4" i="29"/>
  <c r="C784" i="53"/>
  <c r="K784" i="53"/>
  <c r="S784" i="53"/>
  <c r="AA784" i="53"/>
  <c r="AI784" i="53"/>
  <c r="X781" i="53"/>
  <c r="D784" i="53"/>
  <c r="L784" i="53"/>
  <c r="T784" i="53"/>
  <c r="AB784" i="53"/>
  <c r="AJ784" i="53"/>
  <c r="E784" i="53"/>
  <c r="M784" i="53"/>
  <c r="U784" i="53"/>
  <c r="AC784" i="53"/>
  <c r="AK784" i="53"/>
  <c r="F784" i="53"/>
  <c r="N784" i="53"/>
  <c r="V784" i="53"/>
  <c r="AD784" i="53"/>
  <c r="AL784" i="53"/>
  <c r="O784" i="53"/>
  <c r="P781" i="53"/>
  <c r="AF781" i="53"/>
  <c r="AN781" i="53"/>
  <c r="G781" i="53"/>
  <c r="W781" i="53"/>
  <c r="AE781" i="53"/>
  <c r="AM781" i="53"/>
  <c r="V781" i="53"/>
  <c r="AD781" i="53"/>
  <c r="U781" i="53"/>
  <c r="L781" i="53"/>
  <c r="B781" i="53"/>
  <c r="H781" i="53"/>
  <c r="I781" i="53"/>
  <c r="Q781" i="53"/>
  <c r="AO781" i="53"/>
  <c r="J781" i="53"/>
  <c r="R781" i="53"/>
  <c r="E781" i="53"/>
  <c r="M781" i="53"/>
  <c r="AC781" i="53"/>
  <c r="AK781" i="53"/>
  <c r="D781" i="53"/>
  <c r="T781" i="53"/>
  <c r="AB781" i="53"/>
  <c r="AJ781" i="53"/>
  <c r="Z781" i="53"/>
  <c r="AH781" i="53"/>
  <c r="Y781" i="53"/>
  <c r="AA781" i="53"/>
  <c r="K781" i="53"/>
  <c r="AI781" i="53"/>
  <c r="C781" i="53"/>
  <c r="S781" i="53"/>
  <c r="F26" i="56" l="1"/>
  <c r="F22" i="56"/>
  <c r="F21" i="56"/>
  <c r="F18" i="56"/>
  <c r="F7" i="56"/>
  <c r="BN21" i="58"/>
  <c r="BM21" i="58"/>
  <c r="BL21" i="58"/>
  <c r="BK21" i="58"/>
  <c r="BJ21" i="58"/>
  <c r="BI21" i="58"/>
  <c r="BH21" i="58"/>
  <c r="BG21" i="58"/>
  <c r="BF21" i="58"/>
  <c r="BE21" i="58"/>
  <c r="BD21" i="58"/>
  <c r="BC21" i="58"/>
  <c r="BB21" i="58"/>
  <c r="BA21" i="58"/>
  <c r="AZ21" i="58"/>
  <c r="AY21" i="58"/>
  <c r="AX21" i="58"/>
  <c r="AW21" i="58"/>
  <c r="AV21" i="58"/>
  <c r="AU21" i="58"/>
  <c r="AT21" i="58"/>
  <c r="AS21" i="58"/>
  <c r="AR21" i="58"/>
  <c r="AQ21" i="58"/>
  <c r="AP21" i="58"/>
  <c r="AO21" i="58"/>
  <c r="AN21" i="58"/>
  <c r="AM21" i="58"/>
  <c r="AL21" i="58"/>
  <c r="AK21" i="58"/>
  <c r="AJ21" i="58"/>
  <c r="AI21" i="58"/>
  <c r="AH21" i="58"/>
  <c r="AG21" i="58"/>
  <c r="AF21" i="58"/>
  <c r="AE21" i="58"/>
  <c r="AD21" i="58"/>
  <c r="AC21" i="58"/>
  <c r="AB21" i="58"/>
  <c r="AA21" i="58"/>
  <c r="Z21" i="58"/>
  <c r="Y21" i="58"/>
  <c r="X21" i="58"/>
  <c r="W21" i="58"/>
  <c r="V21" i="58"/>
  <c r="U21" i="58"/>
  <c r="T21" i="58"/>
  <c r="S21" i="58"/>
  <c r="R21" i="58"/>
  <c r="Q21" i="58"/>
  <c r="P21" i="58"/>
  <c r="O21" i="58"/>
  <c r="N21" i="58"/>
  <c r="M21" i="58"/>
  <c r="L21" i="58"/>
  <c r="K21" i="58"/>
  <c r="J21" i="58"/>
  <c r="I21" i="58"/>
  <c r="BN20" i="58"/>
  <c r="BM20" i="58"/>
  <c r="BL20" i="58"/>
  <c r="BK20" i="58"/>
  <c r="BJ20" i="58"/>
  <c r="BI20" i="58"/>
  <c r="BH20" i="58"/>
  <c r="BG20" i="58"/>
  <c r="BF20" i="58"/>
  <c r="BE20" i="58"/>
  <c r="BD20" i="58"/>
  <c r="BC20" i="58"/>
  <c r="BB20" i="58"/>
  <c r="BA20" i="58"/>
  <c r="AZ20" i="58"/>
  <c r="AY20" i="58"/>
  <c r="AX20" i="58"/>
  <c r="AW20" i="58"/>
  <c r="AV20" i="58"/>
  <c r="AU20" i="58"/>
  <c r="AT20" i="58"/>
  <c r="AS20" i="58"/>
  <c r="AR20" i="58"/>
  <c r="AQ20" i="58"/>
  <c r="AP20" i="58"/>
  <c r="AO20" i="58"/>
  <c r="AN20" i="58"/>
  <c r="AM20" i="58"/>
  <c r="AL20" i="58"/>
  <c r="AK20" i="58"/>
  <c r="AJ20" i="58"/>
  <c r="AI20" i="58"/>
  <c r="AH20" i="58"/>
  <c r="AG20" i="58"/>
  <c r="AF20" i="58"/>
  <c r="AE20" i="58"/>
  <c r="AD20" i="58"/>
  <c r="AC20" i="58"/>
  <c r="AB20" i="58"/>
  <c r="AA20" i="58"/>
  <c r="Z20" i="58"/>
  <c r="Y20" i="58"/>
  <c r="X20" i="58"/>
  <c r="W20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H20" i="58"/>
  <c r="BN13" i="58"/>
  <c r="BM13" i="58"/>
  <c r="BL13" i="58"/>
  <c r="BK13" i="58"/>
  <c r="BJ13" i="58"/>
  <c r="BI13" i="58"/>
  <c r="BH13" i="58"/>
  <c r="BG13" i="58"/>
  <c r="BF13" i="58"/>
  <c r="BE13" i="58"/>
  <c r="BD13" i="58"/>
  <c r="BC13" i="58"/>
  <c r="BB13" i="58"/>
  <c r="BA13" i="58"/>
  <c r="AZ13" i="58"/>
  <c r="AY13" i="58"/>
  <c r="AX13" i="58"/>
  <c r="AW13" i="58"/>
  <c r="AV13" i="58"/>
  <c r="AU13" i="58"/>
  <c r="AT13" i="58"/>
  <c r="AS13" i="58"/>
  <c r="AR13" i="58"/>
  <c r="AQ13" i="58"/>
  <c r="AP13" i="58"/>
  <c r="AO13" i="58"/>
  <c r="AN13" i="58"/>
  <c r="AM13" i="58"/>
  <c r="AL13" i="58"/>
  <c r="AK13" i="58"/>
  <c r="AJ13" i="58"/>
  <c r="AI13" i="58"/>
  <c r="AH13" i="58"/>
  <c r="AG13" i="58"/>
  <c r="AF13" i="58"/>
  <c r="AE13" i="58"/>
  <c r="AD13" i="58"/>
  <c r="AC13" i="58"/>
  <c r="AB13" i="58"/>
  <c r="AA13" i="58"/>
  <c r="Z13" i="58"/>
  <c r="Y13" i="58"/>
  <c r="X13" i="58"/>
  <c r="W13" i="58"/>
  <c r="V13" i="58"/>
  <c r="U13" i="58"/>
  <c r="T13" i="58"/>
  <c r="S13" i="58"/>
  <c r="R13" i="58"/>
  <c r="Q13" i="58"/>
  <c r="P13" i="58"/>
  <c r="O13" i="58"/>
  <c r="N13" i="58"/>
  <c r="M13" i="58"/>
  <c r="L13" i="58"/>
  <c r="K13" i="58"/>
  <c r="J13" i="58"/>
  <c r="I13" i="58"/>
  <c r="BN12" i="58"/>
  <c r="BM12" i="58"/>
  <c r="BL12" i="58"/>
  <c r="BK12" i="58"/>
  <c r="BJ12" i="58"/>
  <c r="BI12" i="58"/>
  <c r="BH12" i="58"/>
  <c r="BG12" i="58"/>
  <c r="BF12" i="58"/>
  <c r="BE12" i="58"/>
  <c r="BD12" i="58"/>
  <c r="BC12" i="58"/>
  <c r="BB12" i="58"/>
  <c r="BA12" i="58"/>
  <c r="AZ12" i="58"/>
  <c r="AY12" i="58"/>
  <c r="AX12" i="58"/>
  <c r="AW12" i="58"/>
  <c r="AV12" i="58"/>
  <c r="AU12" i="58"/>
  <c r="AT12" i="58"/>
  <c r="AS12" i="58"/>
  <c r="AR12" i="58"/>
  <c r="AQ12" i="58"/>
  <c r="AP12" i="58"/>
  <c r="AO12" i="58"/>
  <c r="AN12" i="58"/>
  <c r="AM12" i="58"/>
  <c r="AL12" i="58"/>
  <c r="AK12" i="58"/>
  <c r="AJ12" i="58"/>
  <c r="AI12" i="58"/>
  <c r="AH12" i="58"/>
  <c r="AG12" i="58"/>
  <c r="AF12" i="58"/>
  <c r="AE12" i="58"/>
  <c r="AD12" i="58"/>
  <c r="AC12" i="58"/>
  <c r="AB12" i="58"/>
  <c r="AA12" i="58"/>
  <c r="Z12" i="58"/>
  <c r="Y12" i="58"/>
  <c r="X12" i="58"/>
  <c r="W12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BN10" i="58"/>
  <c r="BM10" i="58"/>
  <c r="BL10" i="58"/>
  <c r="BK10" i="58"/>
  <c r="BJ10" i="58"/>
  <c r="BI10" i="58"/>
  <c r="BH10" i="58"/>
  <c r="BG10" i="58"/>
  <c r="BF10" i="58"/>
  <c r="BE10" i="58"/>
  <c r="BD10" i="58"/>
  <c r="BC10" i="58"/>
  <c r="BB10" i="58"/>
  <c r="BA10" i="58"/>
  <c r="AZ10" i="58"/>
  <c r="AY10" i="58"/>
  <c r="AX10" i="58"/>
  <c r="AW10" i="58"/>
  <c r="AV10" i="58"/>
  <c r="AU10" i="58"/>
  <c r="AT10" i="58"/>
  <c r="AS10" i="58"/>
  <c r="AR10" i="58"/>
  <c r="AQ10" i="58"/>
  <c r="AP10" i="58"/>
  <c r="AO10" i="58"/>
  <c r="AN10" i="58"/>
  <c r="AM10" i="58"/>
  <c r="AL10" i="58"/>
  <c r="AK10" i="58"/>
  <c r="AJ10" i="58"/>
  <c r="AI10" i="58"/>
  <c r="AH10" i="58"/>
  <c r="AG10" i="58"/>
  <c r="AF10" i="58"/>
  <c r="AE10" i="58"/>
  <c r="AD10" i="58"/>
  <c r="AC10" i="58"/>
  <c r="AB10" i="58"/>
  <c r="AA10" i="58"/>
  <c r="Z10" i="58"/>
  <c r="Y10" i="58"/>
  <c r="X10" i="58"/>
  <c r="W10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3" i="56" l="1"/>
  <c r="BF43" i="43" l="1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3" i="43"/>
  <c r="I42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X44" i="45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D46" i="43"/>
  <c r="BB46" i="43" s="1"/>
  <c r="D43" i="43"/>
  <c r="AO10" i="29"/>
  <c r="AO11" i="29" s="1"/>
  <c r="AN10" i="29"/>
  <c r="AN11" i="29" s="1"/>
  <c r="AM10" i="29"/>
  <c r="AM11" i="29" s="1"/>
  <c r="AL10" i="29"/>
  <c r="AL11" i="29" s="1"/>
  <c r="AK10" i="29"/>
  <c r="AK11" i="29" s="1"/>
  <c r="AJ10" i="29"/>
  <c r="AJ11" i="29" s="1"/>
  <c r="AI10" i="29"/>
  <c r="AI11" i="29" s="1"/>
  <c r="AH10" i="29"/>
  <c r="AH11" i="29" s="1"/>
  <c r="AG10" i="29"/>
  <c r="AG11" i="29" s="1"/>
  <c r="AF10" i="29"/>
  <c r="AF11" i="29" s="1"/>
  <c r="AE10" i="29"/>
  <c r="AE11" i="29" s="1"/>
  <c r="AD10" i="29"/>
  <c r="AD11" i="29" s="1"/>
  <c r="AC10" i="29"/>
  <c r="AC11" i="29" s="1"/>
  <c r="AB10" i="29"/>
  <c r="AB11" i="29" s="1"/>
  <c r="AA10" i="29"/>
  <c r="AA11" i="29" s="1"/>
  <c r="Z10" i="29"/>
  <c r="Z11" i="29" s="1"/>
  <c r="Y10" i="29"/>
  <c r="Y11" i="29" s="1"/>
  <c r="X10" i="29"/>
  <c r="X11" i="29" s="1"/>
  <c r="W10" i="29"/>
  <c r="W11" i="29" s="1"/>
  <c r="V10" i="29"/>
  <c r="V11" i="29" s="1"/>
  <c r="U10" i="29"/>
  <c r="U11" i="29" s="1"/>
  <c r="T10" i="29"/>
  <c r="T11" i="29" s="1"/>
  <c r="S10" i="29"/>
  <c r="S11" i="29" s="1"/>
  <c r="R10" i="29"/>
  <c r="R11" i="29" s="1"/>
  <c r="Q10" i="29"/>
  <c r="Q11" i="29" s="1"/>
  <c r="P10" i="29"/>
  <c r="P11" i="29" s="1"/>
  <c r="O10" i="29"/>
  <c r="O11" i="29" s="1"/>
  <c r="N10" i="29"/>
  <c r="N11" i="29" s="1"/>
  <c r="M10" i="29"/>
  <c r="M11" i="29" s="1"/>
  <c r="L10" i="29"/>
  <c r="L11" i="29" s="1"/>
  <c r="K10" i="29"/>
  <c r="K11" i="29" s="1"/>
  <c r="J10" i="29"/>
  <c r="J11" i="29" s="1"/>
  <c r="I10" i="29"/>
  <c r="I11" i="29" s="1"/>
  <c r="H10" i="29"/>
  <c r="H11" i="29" s="1"/>
  <c r="G10" i="29"/>
  <c r="G11" i="29" s="1"/>
  <c r="F10" i="29"/>
  <c r="F11" i="29" s="1"/>
  <c r="E10" i="29"/>
  <c r="E11" i="29" s="1"/>
  <c r="D10" i="29"/>
  <c r="D11" i="29" s="1"/>
  <c r="C10" i="29"/>
  <c r="C11" i="29" s="1"/>
  <c r="AO785" i="53"/>
  <c r="AO786" i="53" s="1"/>
  <c r="AN785" i="53"/>
  <c r="AN786" i="53" s="1"/>
  <c r="AM785" i="53"/>
  <c r="AM786" i="53" s="1"/>
  <c r="AL785" i="53"/>
  <c r="AL786" i="53" s="1"/>
  <c r="AK785" i="53"/>
  <c r="AK786" i="53" s="1"/>
  <c r="AJ785" i="53"/>
  <c r="AJ786" i="53" s="1"/>
  <c r="AI785" i="53"/>
  <c r="AI786" i="53" s="1"/>
  <c r="AH785" i="53"/>
  <c r="AH786" i="53" s="1"/>
  <c r="AG785" i="53"/>
  <c r="AG786" i="53" s="1"/>
  <c r="AF785" i="53"/>
  <c r="AF786" i="53" s="1"/>
  <c r="AE785" i="53"/>
  <c r="AE786" i="53" s="1"/>
  <c r="AD785" i="53"/>
  <c r="AD786" i="53" s="1"/>
  <c r="AC785" i="53"/>
  <c r="AC786" i="53" s="1"/>
  <c r="AB785" i="53"/>
  <c r="AB786" i="53" s="1"/>
  <c r="AA785" i="53"/>
  <c r="AA786" i="53" s="1"/>
  <c r="Z785" i="53"/>
  <c r="Z786" i="53" s="1"/>
  <c r="Y785" i="53"/>
  <c r="Y786" i="53" s="1"/>
  <c r="X785" i="53"/>
  <c r="X786" i="53" s="1"/>
  <c r="W785" i="53"/>
  <c r="W786" i="53" s="1"/>
  <c r="V785" i="53"/>
  <c r="V786" i="53" s="1"/>
  <c r="U785" i="53"/>
  <c r="U786" i="53" s="1"/>
  <c r="T785" i="53"/>
  <c r="T786" i="53" s="1"/>
  <c r="S785" i="53"/>
  <c r="S786" i="53" s="1"/>
  <c r="R785" i="53"/>
  <c r="R786" i="53" s="1"/>
  <c r="Q785" i="53"/>
  <c r="Q786" i="53" s="1"/>
  <c r="P785" i="53"/>
  <c r="P786" i="53" s="1"/>
  <c r="O785" i="53"/>
  <c r="O786" i="53" s="1"/>
  <c r="N785" i="53"/>
  <c r="N786" i="53" s="1"/>
  <c r="M785" i="53"/>
  <c r="M786" i="53" s="1"/>
  <c r="L785" i="53"/>
  <c r="L786" i="53" s="1"/>
  <c r="K785" i="53"/>
  <c r="K786" i="53" s="1"/>
  <c r="J785" i="53"/>
  <c r="J786" i="53" s="1"/>
  <c r="I785" i="53"/>
  <c r="I786" i="53" s="1"/>
  <c r="H785" i="53"/>
  <c r="H786" i="53" s="1"/>
  <c r="G785" i="53"/>
  <c r="G786" i="53" s="1"/>
  <c r="F785" i="53"/>
  <c r="F786" i="53" s="1"/>
  <c r="E785" i="53"/>
  <c r="E786" i="53" s="1"/>
  <c r="D785" i="53"/>
  <c r="D786" i="53" s="1"/>
  <c r="C785" i="53"/>
  <c r="C786" i="53" s="1"/>
  <c r="B785" i="53"/>
  <c r="E47" i="21"/>
  <c r="N46" i="43" l="1"/>
  <c r="AU46" i="43"/>
  <c r="I46" i="43"/>
  <c r="P46" i="43"/>
  <c r="X46" i="43"/>
  <c r="AF46" i="43"/>
  <c r="AF48" i="43" s="1"/>
  <c r="AN46" i="43"/>
  <c r="AV46" i="43"/>
  <c r="BD46" i="43"/>
  <c r="V46" i="43"/>
  <c r="O46" i="43"/>
  <c r="AE46" i="43"/>
  <c r="Q46" i="43"/>
  <c r="Y46" i="43"/>
  <c r="AG46" i="43"/>
  <c r="AO46" i="43"/>
  <c r="AW46" i="43"/>
  <c r="BE46" i="43"/>
  <c r="AL46" i="43"/>
  <c r="W46" i="43"/>
  <c r="BC46" i="43"/>
  <c r="J46" i="43"/>
  <c r="J48" i="43" s="1"/>
  <c r="R46" i="43"/>
  <c r="Z46" i="43"/>
  <c r="AH46" i="43"/>
  <c r="AP46" i="43"/>
  <c r="AX46" i="43"/>
  <c r="BF46" i="43"/>
  <c r="AT46" i="43"/>
  <c r="K46" i="43"/>
  <c r="K48" i="43" s="1"/>
  <c r="S46" i="43"/>
  <c r="AA46" i="43"/>
  <c r="AI46" i="43"/>
  <c r="AI48" i="43" s="1"/>
  <c r="AQ46" i="43"/>
  <c r="AY46" i="43"/>
  <c r="AD46" i="43"/>
  <c r="AM46" i="43"/>
  <c r="L46" i="43"/>
  <c r="L48" i="43" s="1"/>
  <c r="T46" i="43"/>
  <c r="AB46" i="43"/>
  <c r="AJ46" i="43"/>
  <c r="AJ48" i="43" s="1"/>
  <c r="AR46" i="43"/>
  <c r="AZ46" i="43"/>
  <c r="M46" i="43"/>
  <c r="U46" i="43"/>
  <c r="AC46" i="43"/>
  <c r="AC48" i="43" s="1"/>
  <c r="AK46" i="43"/>
  <c r="AS46" i="43"/>
  <c r="AS48" i="43" s="1"/>
  <c r="BA46" i="43"/>
  <c r="T48" i="43"/>
  <c r="AZ48" i="43"/>
  <c r="AB48" i="43"/>
  <c r="AR48" i="43"/>
  <c r="AA48" i="43"/>
  <c r="I48" i="43"/>
  <c r="P48" i="43"/>
  <c r="X48" i="43"/>
  <c r="AN48" i="43"/>
  <c r="AV48" i="43"/>
  <c r="BD48" i="43"/>
  <c r="S48" i="43"/>
  <c r="AQ48" i="43"/>
  <c r="AY48" i="43"/>
  <c r="Q48" i="43"/>
  <c r="Y48" i="43"/>
  <c r="AG48" i="43"/>
  <c r="AO48" i="43"/>
  <c r="AW48" i="43"/>
  <c r="BE48" i="43"/>
  <c r="R48" i="43"/>
  <c r="Z48" i="43"/>
  <c r="AH48" i="43"/>
  <c r="AP48" i="43"/>
  <c r="AX48" i="43"/>
  <c r="BF48" i="43"/>
  <c r="N48" i="43"/>
  <c r="V48" i="43"/>
  <c r="AD48" i="43"/>
  <c r="AL48" i="43"/>
  <c r="AT48" i="43"/>
  <c r="BB48" i="43"/>
  <c r="M48" i="43"/>
  <c r="U48" i="43"/>
  <c r="AK48" i="43"/>
  <c r="BA48" i="43"/>
  <c r="O48" i="43"/>
  <c r="W48" i="43"/>
  <c r="AE48" i="43"/>
  <c r="AM48" i="43"/>
  <c r="AU48" i="43"/>
  <c r="BC48" i="43"/>
  <c r="AE787" i="53" l="1"/>
  <c r="AE788" i="53" s="1"/>
  <c r="C13" i="29"/>
  <c r="C15" i="29" s="1"/>
  <c r="K13" i="29"/>
  <c r="K15" i="29" s="1"/>
  <c r="S13" i="29"/>
  <c r="S15" i="29" s="1"/>
  <c r="AA13" i="29"/>
  <c r="AA15" i="29" s="1"/>
  <c r="AI13" i="29"/>
  <c r="AI15" i="29" s="1"/>
  <c r="O787" i="53"/>
  <c r="O788" i="53" s="1"/>
  <c r="AM787" i="53"/>
  <c r="AM788" i="53" s="1"/>
  <c r="H787" i="53"/>
  <c r="H788" i="53" s="1"/>
  <c r="X787" i="53"/>
  <c r="X788" i="53" s="1"/>
  <c r="AF787" i="53"/>
  <c r="AF788" i="53" s="1"/>
  <c r="D13" i="29"/>
  <c r="D15" i="29" s="1"/>
  <c r="L13" i="29"/>
  <c r="L15" i="29" s="1"/>
  <c r="T13" i="29"/>
  <c r="T15" i="29" s="1"/>
  <c r="AB13" i="29"/>
  <c r="AB15" i="29" s="1"/>
  <c r="AJ13" i="29"/>
  <c r="AJ15" i="29" s="1"/>
  <c r="J787" i="53"/>
  <c r="J788" i="53" s="1"/>
  <c r="N13" i="29"/>
  <c r="N15" i="29" s="1"/>
  <c r="G787" i="53"/>
  <c r="G788" i="53" s="1"/>
  <c r="W787" i="53"/>
  <c r="W788" i="53" s="1"/>
  <c r="P787" i="53"/>
  <c r="P788" i="53" s="1"/>
  <c r="AN787" i="53"/>
  <c r="AN788" i="53" s="1"/>
  <c r="I787" i="53"/>
  <c r="I788" i="53" s="1"/>
  <c r="Q787" i="53"/>
  <c r="Q788" i="53" s="1"/>
  <c r="Y787" i="53"/>
  <c r="Y788" i="53" s="1"/>
  <c r="AG787" i="53"/>
  <c r="AG788" i="53" s="1"/>
  <c r="AO787" i="53"/>
  <c r="AO788" i="53" s="1"/>
  <c r="E13" i="29"/>
  <c r="E15" i="29" s="1"/>
  <c r="M13" i="29"/>
  <c r="M15" i="29" s="1"/>
  <c r="U13" i="29"/>
  <c r="U15" i="29" s="1"/>
  <c r="AC13" i="29"/>
  <c r="AC15" i="29" s="1"/>
  <c r="AK13" i="29"/>
  <c r="AK15" i="29" s="1"/>
  <c r="AH787" i="53"/>
  <c r="AH788" i="53" s="1"/>
  <c r="AD13" i="29"/>
  <c r="AD15" i="29" s="1"/>
  <c r="C787" i="53"/>
  <c r="C788" i="53" s="1"/>
  <c r="K787" i="53"/>
  <c r="K788" i="53" s="1"/>
  <c r="S787" i="53"/>
  <c r="S788" i="53" s="1"/>
  <c r="AA787" i="53"/>
  <c r="AA788" i="53" s="1"/>
  <c r="AI787" i="53"/>
  <c r="AI788" i="53" s="1"/>
  <c r="G13" i="29"/>
  <c r="G15" i="29" s="1"/>
  <c r="O13" i="29"/>
  <c r="O15" i="29" s="1"/>
  <c r="W13" i="29"/>
  <c r="W15" i="29" s="1"/>
  <c r="AE13" i="29"/>
  <c r="AE15" i="29" s="1"/>
  <c r="AM13" i="29"/>
  <c r="AM15" i="29" s="1"/>
  <c r="Z787" i="53"/>
  <c r="Z788" i="53" s="1"/>
  <c r="AL13" i="29"/>
  <c r="AL15" i="29" s="1"/>
  <c r="D787" i="53"/>
  <c r="D788" i="53" s="1"/>
  <c r="L787" i="53"/>
  <c r="L788" i="53" s="1"/>
  <c r="T787" i="53"/>
  <c r="T788" i="53" s="1"/>
  <c r="AB787" i="53"/>
  <c r="AB788" i="53" s="1"/>
  <c r="AJ787" i="53"/>
  <c r="AJ788" i="53" s="1"/>
  <c r="H13" i="29"/>
  <c r="H15" i="29" s="1"/>
  <c r="P13" i="29"/>
  <c r="P15" i="29" s="1"/>
  <c r="X13" i="29"/>
  <c r="X15" i="29" s="1"/>
  <c r="AF13" i="29"/>
  <c r="AF15" i="29" s="1"/>
  <c r="AN13" i="29"/>
  <c r="AN15" i="29" s="1"/>
  <c r="F13" i="29"/>
  <c r="F15" i="29" s="1"/>
  <c r="E787" i="53"/>
  <c r="E788" i="53" s="1"/>
  <c r="M787" i="53"/>
  <c r="M788" i="53" s="1"/>
  <c r="U787" i="53"/>
  <c r="U788" i="53" s="1"/>
  <c r="AC787" i="53"/>
  <c r="AC788" i="53" s="1"/>
  <c r="AK787" i="53"/>
  <c r="AK788" i="53" s="1"/>
  <c r="I13" i="29"/>
  <c r="I15" i="29" s="1"/>
  <c r="Q13" i="29"/>
  <c r="Q15" i="29" s="1"/>
  <c r="Y13" i="29"/>
  <c r="Y15" i="29" s="1"/>
  <c r="AG13" i="29"/>
  <c r="AG15" i="29" s="1"/>
  <c r="AO13" i="29"/>
  <c r="AO15" i="29" s="1"/>
  <c r="R787" i="53"/>
  <c r="R788" i="53" s="1"/>
  <c r="V13" i="29"/>
  <c r="V15" i="29" s="1"/>
  <c r="F787" i="53"/>
  <c r="F788" i="53" s="1"/>
  <c r="N787" i="53"/>
  <c r="N788" i="53" s="1"/>
  <c r="V787" i="53"/>
  <c r="V788" i="53" s="1"/>
  <c r="AD787" i="53"/>
  <c r="AD788" i="53" s="1"/>
  <c r="AL787" i="53"/>
  <c r="AL788" i="53" s="1"/>
  <c r="J13" i="29"/>
  <c r="J15" i="29" s="1"/>
  <c r="R13" i="29"/>
  <c r="R15" i="29" s="1"/>
  <c r="Z13" i="29"/>
  <c r="Z15" i="29" s="1"/>
  <c r="AH13" i="29"/>
  <c r="AH15" i="29" s="1"/>
  <c r="AZ8" i="46" l="1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AX10" i="29"/>
  <c r="AW10" i="29"/>
  <c r="AV10" i="29"/>
  <c r="AU10" i="29"/>
  <c r="AT10" i="29"/>
  <c r="AS10" i="29"/>
  <c r="AR10" i="29"/>
  <c r="AQ10" i="29"/>
  <c r="AP10" i="29"/>
  <c r="AP11" i="29" s="1"/>
  <c r="B10" i="29"/>
  <c r="B11" i="29" s="1"/>
  <c r="G18" i="21" l="1"/>
  <c r="O18" i="21"/>
  <c r="W18" i="21"/>
  <c r="AE18" i="21"/>
  <c r="AM18" i="21"/>
  <c r="F18" i="21"/>
  <c r="N18" i="21"/>
  <c r="V18" i="21"/>
  <c r="AD18" i="21"/>
  <c r="AL18" i="21"/>
  <c r="J18" i="21"/>
  <c r="Z18" i="21"/>
  <c r="AP18" i="21"/>
  <c r="H18" i="21"/>
  <c r="P18" i="21"/>
  <c r="X18" i="21"/>
  <c r="AF18" i="21"/>
  <c r="AN18" i="21"/>
  <c r="K18" i="21"/>
  <c r="AA18" i="21"/>
  <c r="AQ18" i="21"/>
  <c r="R18" i="21"/>
  <c r="AH18" i="21"/>
  <c r="S18" i="21"/>
  <c r="AI18" i="21"/>
  <c r="I18" i="21"/>
  <c r="Q18" i="21"/>
  <c r="Y18" i="21"/>
  <c r="AG18" i="21"/>
  <c r="AO18" i="21"/>
  <c r="T18" i="21"/>
  <c r="AR18" i="21"/>
  <c r="AB18" i="21"/>
  <c r="U18" i="21"/>
  <c r="AK18" i="21"/>
  <c r="L18" i="21"/>
  <c r="AJ18" i="21"/>
  <c r="M18" i="21"/>
  <c r="AC18" i="21"/>
  <c r="F34" i="61"/>
  <c r="F33" i="61"/>
  <c r="F32" i="61"/>
  <c r="F31" i="61"/>
  <c r="BL33" i="61" l="1"/>
  <c r="BD33" i="61"/>
  <c r="AV33" i="61"/>
  <c r="AN33" i="61"/>
  <c r="AF33" i="61"/>
  <c r="X33" i="61"/>
  <c r="P33" i="61"/>
  <c r="H33" i="61"/>
  <c r="BK33" i="61"/>
  <c r="BC33" i="61"/>
  <c r="AU33" i="61"/>
  <c r="AM33" i="61"/>
  <c r="AE33" i="61"/>
  <c r="W33" i="61"/>
  <c r="O33" i="61"/>
  <c r="BO33" i="61"/>
  <c r="AQ33" i="61"/>
  <c r="S33" i="61"/>
  <c r="BJ33" i="61"/>
  <c r="BB33" i="61"/>
  <c r="AT33" i="61"/>
  <c r="AL33" i="61"/>
  <c r="AD33" i="61"/>
  <c r="V33" i="61"/>
  <c r="N33" i="61"/>
  <c r="AY33" i="61"/>
  <c r="AA33" i="61"/>
  <c r="K33" i="61"/>
  <c r="BI33" i="61"/>
  <c r="BA33" i="61"/>
  <c r="AS33" i="61"/>
  <c r="AK33" i="61"/>
  <c r="AC33" i="61"/>
  <c r="U33" i="61"/>
  <c r="M33" i="61"/>
  <c r="BG33" i="61"/>
  <c r="AI33" i="61"/>
  <c r="BP33" i="61"/>
  <c r="BH33" i="61"/>
  <c r="AZ33" i="61"/>
  <c r="AR33" i="61"/>
  <c r="AJ33" i="61"/>
  <c r="AB33" i="61"/>
  <c r="T33" i="61"/>
  <c r="L33" i="61"/>
  <c r="BN33" i="61"/>
  <c r="BF33" i="61"/>
  <c r="AX33" i="61"/>
  <c r="AP33" i="61"/>
  <c r="AH33" i="61"/>
  <c r="Z33" i="61"/>
  <c r="R33" i="61"/>
  <c r="J33" i="61"/>
  <c r="BM33" i="61"/>
  <c r="BE33" i="61"/>
  <c r="AW33" i="61"/>
  <c r="AO33" i="61"/>
  <c r="AG33" i="61"/>
  <c r="Y33" i="61"/>
  <c r="Q33" i="61"/>
  <c r="I33" i="61"/>
  <c r="BP31" i="61"/>
  <c r="BH31" i="61"/>
  <c r="AZ31" i="61"/>
  <c r="AR31" i="61"/>
  <c r="AJ31" i="61"/>
  <c r="AB31" i="61"/>
  <c r="T31" i="61"/>
  <c r="L31" i="61"/>
  <c r="BO31" i="61"/>
  <c r="BG31" i="61"/>
  <c r="AY31" i="61"/>
  <c r="AQ31" i="61"/>
  <c r="AI31" i="61"/>
  <c r="AA31" i="61"/>
  <c r="S31" i="61"/>
  <c r="K31" i="61"/>
  <c r="AU31" i="61"/>
  <c r="AE31" i="61"/>
  <c r="BN31" i="61"/>
  <c r="BF31" i="61"/>
  <c r="AX31" i="61"/>
  <c r="AP31" i="61"/>
  <c r="AH31" i="61"/>
  <c r="Z31" i="61"/>
  <c r="R31" i="61"/>
  <c r="J31" i="61"/>
  <c r="BC31" i="61"/>
  <c r="O31" i="61"/>
  <c r="BM31" i="61"/>
  <c r="BE31" i="61"/>
  <c r="AW31" i="61"/>
  <c r="AO31" i="61"/>
  <c r="AG31" i="61"/>
  <c r="Y31" i="61"/>
  <c r="Q31" i="61"/>
  <c r="I31" i="61"/>
  <c r="BK31" i="61"/>
  <c r="W31" i="61"/>
  <c r="BL31" i="61"/>
  <c r="BD31" i="61"/>
  <c r="AV31" i="61"/>
  <c r="AN31" i="61"/>
  <c r="AF31" i="61"/>
  <c r="X31" i="61"/>
  <c r="P31" i="61"/>
  <c r="AM31" i="61"/>
  <c r="BJ31" i="61"/>
  <c r="BB31" i="61"/>
  <c r="AT31" i="61"/>
  <c r="AL31" i="61"/>
  <c r="AD31" i="61"/>
  <c r="V31" i="61"/>
  <c r="N31" i="61"/>
  <c r="H31" i="61"/>
  <c r="BA31" i="61"/>
  <c r="AS31" i="61"/>
  <c r="AK31" i="61"/>
  <c r="AC31" i="61"/>
  <c r="U31" i="61"/>
  <c r="M31" i="61"/>
  <c r="BI31" i="61"/>
  <c r="BI32" i="61"/>
  <c r="BA32" i="61"/>
  <c r="AS32" i="61"/>
  <c r="AK32" i="61"/>
  <c r="AC32" i="61"/>
  <c r="U32" i="61"/>
  <c r="M32" i="61"/>
  <c r="BP32" i="61"/>
  <c r="BH32" i="61"/>
  <c r="AZ32" i="61"/>
  <c r="AR32" i="61"/>
  <c r="AJ32" i="61"/>
  <c r="AB32" i="61"/>
  <c r="T32" i="61"/>
  <c r="L32" i="61"/>
  <c r="BD32" i="61"/>
  <c r="AF32" i="61"/>
  <c r="H32" i="61"/>
  <c r="BO32" i="61"/>
  <c r="BG32" i="61"/>
  <c r="AY32" i="61"/>
  <c r="AQ32" i="61"/>
  <c r="AI32" i="61"/>
  <c r="AA32" i="61"/>
  <c r="S32" i="61"/>
  <c r="K32" i="61"/>
  <c r="AV32" i="61"/>
  <c r="X32" i="61"/>
  <c r="BN32" i="61"/>
  <c r="BF32" i="61"/>
  <c r="AX32" i="61"/>
  <c r="AP32" i="61"/>
  <c r="AH32" i="61"/>
  <c r="Z32" i="61"/>
  <c r="R32" i="61"/>
  <c r="J32" i="61"/>
  <c r="BL32" i="61"/>
  <c r="AN32" i="61"/>
  <c r="P32" i="61"/>
  <c r="BM32" i="61"/>
  <c r="BE32" i="61"/>
  <c r="AW32" i="61"/>
  <c r="AO32" i="61"/>
  <c r="AG32" i="61"/>
  <c r="Y32" i="61"/>
  <c r="Q32" i="61"/>
  <c r="I32" i="61"/>
  <c r="BK32" i="61"/>
  <c r="BC32" i="61"/>
  <c r="AU32" i="61"/>
  <c r="AM32" i="61"/>
  <c r="AE32" i="61"/>
  <c r="W32" i="61"/>
  <c r="O32" i="61"/>
  <c r="BJ32" i="61"/>
  <c r="BB32" i="61"/>
  <c r="AT32" i="61"/>
  <c r="AL32" i="61"/>
  <c r="AD32" i="61"/>
  <c r="V32" i="61"/>
  <c r="N32" i="61"/>
  <c r="BL34" i="61"/>
  <c r="BD34" i="61"/>
  <c r="AV34" i="61"/>
  <c r="AN34" i="61"/>
  <c r="AF34" i="61"/>
  <c r="X34" i="61"/>
  <c r="P34" i="61"/>
  <c r="H34" i="61"/>
  <c r="BK34" i="61"/>
  <c r="BC34" i="61"/>
  <c r="AU34" i="61"/>
  <c r="AM34" i="61"/>
  <c r="AE34" i="61"/>
  <c r="W34" i="61"/>
  <c r="O34" i="61"/>
  <c r="BJ34" i="61"/>
  <c r="BB34" i="61"/>
  <c r="AT34" i="61"/>
  <c r="AL34" i="61"/>
  <c r="AD34" i="61"/>
  <c r="V34" i="61"/>
  <c r="N34" i="61"/>
  <c r="BI34" i="61"/>
  <c r="BA34" i="61"/>
  <c r="AS34" i="61"/>
  <c r="AK34" i="61"/>
  <c r="AC34" i="61"/>
  <c r="U34" i="61"/>
  <c r="M34" i="61"/>
  <c r="AZ34" i="61"/>
  <c r="BP34" i="61"/>
  <c r="BH34" i="61"/>
  <c r="AR34" i="61"/>
  <c r="AJ34" i="61"/>
  <c r="AB34" i="61"/>
  <c r="T34" i="61"/>
  <c r="L34" i="61"/>
  <c r="BO34" i="61"/>
  <c r="BG34" i="61"/>
  <c r="AY34" i="61"/>
  <c r="AQ34" i="61"/>
  <c r="AI34" i="61"/>
  <c r="AA34" i="61"/>
  <c r="S34" i="61"/>
  <c r="K34" i="61"/>
  <c r="BN34" i="61"/>
  <c r="BF34" i="61"/>
  <c r="AX34" i="61"/>
  <c r="AP34" i="61"/>
  <c r="AH34" i="61"/>
  <c r="Z34" i="61"/>
  <c r="R34" i="61"/>
  <c r="J34" i="61"/>
  <c r="BM34" i="61"/>
  <c r="BE34" i="61"/>
  <c r="AW34" i="61"/>
  <c r="AO34" i="61"/>
  <c r="AG34" i="61"/>
  <c r="Y34" i="61"/>
  <c r="Q34" i="61"/>
  <c r="I34" i="61"/>
  <c r="G63" i="56"/>
  <c r="G62" i="56"/>
  <c r="G61" i="56"/>
  <c r="G60" i="56"/>
  <c r="G59" i="56"/>
  <c r="G58" i="56"/>
  <c r="G57" i="56"/>
  <c r="G56" i="56"/>
  <c r="G55" i="56"/>
  <c r="G54" i="56"/>
  <c r="G53" i="56"/>
  <c r="E42" i="56"/>
  <c r="F45" i="56"/>
  <c r="F47" i="56"/>
  <c r="F46" i="56"/>
  <c r="BL14" i="58"/>
  <c r="BD14" i="58"/>
  <c r="AV14" i="58"/>
  <c r="AN14" i="58"/>
  <c r="AF14" i="58"/>
  <c r="X14" i="58"/>
  <c r="P14" i="58"/>
  <c r="BK53" i="56" l="1"/>
  <c r="BK59" i="56"/>
  <c r="BK58" i="56"/>
  <c r="BK54" i="56"/>
  <c r="H24" i="56"/>
  <c r="F42" i="56"/>
  <c r="BN36" i="61"/>
  <c r="BN38" i="61" s="1"/>
  <c r="BF36" i="61"/>
  <c r="BF38" i="61" s="1"/>
  <c r="BK36" i="61"/>
  <c r="BK38" i="61" s="1"/>
  <c r="BP36" i="61"/>
  <c r="BP38" i="61" s="1"/>
  <c r="BH36" i="61"/>
  <c r="BH38" i="61" s="1"/>
  <c r="AZ36" i="61"/>
  <c r="AZ38" i="61" s="1"/>
  <c r="BO36" i="61"/>
  <c r="BO38" i="61" s="1"/>
  <c r="BC36" i="61"/>
  <c r="BC38" i="61" s="1"/>
  <c r="AT36" i="61"/>
  <c r="AT38" i="61" s="1"/>
  <c r="AL36" i="61"/>
  <c r="AL38" i="61" s="1"/>
  <c r="AD36" i="61"/>
  <c r="AD38" i="61" s="1"/>
  <c r="V36" i="61"/>
  <c r="V38" i="61" s="1"/>
  <c r="N36" i="61"/>
  <c r="N38" i="61" s="1"/>
  <c r="BE36" i="61"/>
  <c r="BE38" i="61" s="1"/>
  <c r="BD36" i="61"/>
  <c r="BD38" i="61" s="1"/>
  <c r="BM36" i="61"/>
  <c r="BM38" i="61" s="1"/>
  <c r="BB36" i="61"/>
  <c r="BB38" i="61" s="1"/>
  <c r="AS36" i="61"/>
  <c r="AS38" i="61" s="1"/>
  <c r="AK36" i="61"/>
  <c r="AK38" i="61" s="1"/>
  <c r="AC36" i="61"/>
  <c r="AC38" i="61" s="1"/>
  <c r="U36" i="61"/>
  <c r="U38" i="61" s="1"/>
  <c r="M36" i="61"/>
  <c r="M38" i="61" s="1"/>
  <c r="H36" i="61"/>
  <c r="H38" i="61" s="1"/>
  <c r="H46" i="42" s="1"/>
  <c r="AF36" i="61"/>
  <c r="AF38" i="61" s="1"/>
  <c r="AM36" i="61"/>
  <c r="AM38" i="61" s="1"/>
  <c r="O36" i="61"/>
  <c r="O38" i="61" s="1"/>
  <c r="BL36" i="61"/>
  <c r="BL38" i="61" s="1"/>
  <c r="BA36" i="61"/>
  <c r="BA38" i="61" s="1"/>
  <c r="AR36" i="61"/>
  <c r="AR38" i="61" s="1"/>
  <c r="AJ36" i="61"/>
  <c r="AJ38" i="61" s="1"/>
  <c r="AB36" i="61"/>
  <c r="AB38" i="61" s="1"/>
  <c r="T36" i="61"/>
  <c r="T38" i="61" s="1"/>
  <c r="L36" i="61"/>
  <c r="L38" i="61" s="1"/>
  <c r="AV36" i="61"/>
  <c r="AV38" i="61" s="1"/>
  <c r="BJ36" i="61"/>
  <c r="BJ38" i="61" s="1"/>
  <c r="AY36" i="61"/>
  <c r="AY38" i="61" s="1"/>
  <c r="AQ36" i="61"/>
  <c r="AQ38" i="61" s="1"/>
  <c r="AI36" i="61"/>
  <c r="AI38" i="61" s="1"/>
  <c r="AA36" i="61"/>
  <c r="AA38" i="61" s="1"/>
  <c r="S36" i="61"/>
  <c r="S38" i="61" s="1"/>
  <c r="K36" i="61"/>
  <c r="K38" i="61" s="1"/>
  <c r="P36" i="61"/>
  <c r="P38" i="61" s="1"/>
  <c r="BI36" i="61"/>
  <c r="BI38" i="61" s="1"/>
  <c r="AX36" i="61"/>
  <c r="AX38" i="61" s="1"/>
  <c r="AP36" i="61"/>
  <c r="AP38" i="61" s="1"/>
  <c r="AH36" i="61"/>
  <c r="AH38" i="61" s="1"/>
  <c r="Z36" i="61"/>
  <c r="Z38" i="61" s="1"/>
  <c r="R36" i="61"/>
  <c r="R38" i="61" s="1"/>
  <c r="J36" i="61"/>
  <c r="J38" i="61" s="1"/>
  <c r="X36" i="61"/>
  <c r="X38" i="61" s="1"/>
  <c r="AU36" i="61"/>
  <c r="AU38" i="61" s="1"/>
  <c r="BG36" i="61"/>
  <c r="BG38" i="61" s="1"/>
  <c r="AW36" i="61"/>
  <c r="AW38" i="61" s="1"/>
  <c r="AO36" i="61"/>
  <c r="AO38" i="61" s="1"/>
  <c r="AG36" i="61"/>
  <c r="AG38" i="61" s="1"/>
  <c r="Y36" i="61"/>
  <c r="Y38" i="61" s="1"/>
  <c r="Q36" i="61"/>
  <c r="Q38" i="61" s="1"/>
  <c r="I36" i="61"/>
  <c r="I38" i="61" s="1"/>
  <c r="I46" i="42" s="1"/>
  <c r="AN36" i="61"/>
  <c r="AN38" i="61" s="1"/>
  <c r="AE36" i="61"/>
  <c r="AE38" i="61" s="1"/>
  <c r="W36" i="61"/>
  <c r="W38" i="61" s="1"/>
  <c r="AL30" i="58"/>
  <c r="AD30" i="58"/>
  <c r="AI30" i="58"/>
  <c r="N30" i="58"/>
  <c r="V30" i="58"/>
  <c r="AT30" i="58"/>
  <c r="BB30" i="58"/>
  <c r="BJ30" i="58"/>
  <c r="K30" i="58"/>
  <c r="AA30" i="58"/>
  <c r="BG30" i="58"/>
  <c r="AQ30" i="58"/>
  <c r="AY30" i="58"/>
  <c r="K14" i="58"/>
  <c r="S14" i="58"/>
  <c r="AA14" i="58"/>
  <c r="AI14" i="58"/>
  <c r="AQ14" i="58"/>
  <c r="P30" i="58"/>
  <c r="P32" i="58" s="1"/>
  <c r="P39" i="42" s="1"/>
  <c r="X30" i="58"/>
  <c r="X32" i="58" s="1"/>
  <c r="X39" i="42" s="1"/>
  <c r="AF30" i="58"/>
  <c r="AF32" i="58" s="1"/>
  <c r="AF39" i="42" s="1"/>
  <c r="AN30" i="58"/>
  <c r="AN32" i="58" s="1"/>
  <c r="AN39" i="42" s="1"/>
  <c r="AV30" i="58"/>
  <c r="AV32" i="58" s="1"/>
  <c r="AV39" i="42" s="1"/>
  <c r="BD30" i="58"/>
  <c r="BD32" i="58" s="1"/>
  <c r="BD39" i="42" s="1"/>
  <c r="W14" i="58"/>
  <c r="AE14" i="58"/>
  <c r="AM14" i="58"/>
  <c r="AU14" i="58"/>
  <c r="BC14" i="58"/>
  <c r="BK14" i="58"/>
  <c r="I14" i="58"/>
  <c r="Q14" i="58"/>
  <c r="Y14" i="58"/>
  <c r="AG14" i="58"/>
  <c r="AO14" i="58"/>
  <c r="AW14" i="58"/>
  <c r="BE14" i="58"/>
  <c r="BM14" i="58"/>
  <c r="BL30" i="58"/>
  <c r="BL32" i="58" s="1"/>
  <c r="BL39" i="42" s="1"/>
  <c r="J14" i="58"/>
  <c r="R14" i="58"/>
  <c r="Z14" i="58"/>
  <c r="AH14" i="58"/>
  <c r="AP14" i="58"/>
  <c r="AX14" i="58"/>
  <c r="BF14" i="58"/>
  <c r="BN14" i="58"/>
  <c r="L14" i="58"/>
  <c r="T14" i="58"/>
  <c r="AB14" i="58"/>
  <c r="AJ14" i="58"/>
  <c r="AR14" i="58"/>
  <c r="AZ14" i="58"/>
  <c r="BH14" i="58"/>
  <c r="I30" i="58"/>
  <c r="Q30" i="58"/>
  <c r="Y30" i="58"/>
  <c r="AG30" i="58"/>
  <c r="AO30" i="58"/>
  <c r="AW30" i="58"/>
  <c r="BE30" i="58"/>
  <c r="BM30" i="58"/>
  <c r="BK30" i="58"/>
  <c r="AY14" i="58"/>
  <c r="BG14" i="58"/>
  <c r="BG32" i="58" s="1"/>
  <c r="BG39" i="42" s="1"/>
  <c r="J30" i="58"/>
  <c r="R30" i="58"/>
  <c r="Z30" i="58"/>
  <c r="AH30" i="58"/>
  <c r="AP30" i="58"/>
  <c r="AX30" i="58"/>
  <c r="BF30" i="58"/>
  <c r="BN30" i="58"/>
  <c r="AC14" i="58"/>
  <c r="AS14" i="58"/>
  <c r="BI14" i="58"/>
  <c r="T30" i="58"/>
  <c r="AB30" i="58"/>
  <c r="AJ30" i="58"/>
  <c r="AR30" i="58"/>
  <c r="AZ30" i="58"/>
  <c r="BH30" i="58"/>
  <c r="M14" i="58"/>
  <c r="U14" i="58"/>
  <c r="AK14" i="58"/>
  <c r="BA14" i="58"/>
  <c r="L30" i="58"/>
  <c r="N14" i="58"/>
  <c r="V14" i="58"/>
  <c r="AD14" i="58"/>
  <c r="AL14" i="58"/>
  <c r="AT14" i="58"/>
  <c r="BB14" i="58"/>
  <c r="BJ14" i="58"/>
  <c r="M30" i="58"/>
  <c r="U30" i="58"/>
  <c r="AC30" i="58"/>
  <c r="AK30" i="58"/>
  <c r="AS30" i="58"/>
  <c r="BA30" i="58"/>
  <c r="BI30" i="58"/>
  <c r="O30" i="58"/>
  <c r="W30" i="58"/>
  <c r="AE30" i="58"/>
  <c r="AM30" i="58"/>
  <c r="AU30" i="58"/>
  <c r="BC30" i="58"/>
  <c r="H48" i="56" l="1"/>
  <c r="BK60" i="56"/>
  <c r="AU32" i="58"/>
  <c r="AU39" i="42" s="1"/>
  <c r="AI32" i="58"/>
  <c r="AI39" i="42" s="1"/>
  <c r="AA32" i="58"/>
  <c r="AA39" i="42" s="1"/>
  <c r="AD32" i="58"/>
  <c r="AD39" i="42" s="1"/>
  <c r="V32" i="58"/>
  <c r="V39" i="42" s="1"/>
  <c r="AL32" i="58"/>
  <c r="AL39" i="42" s="1"/>
  <c r="R32" i="58"/>
  <c r="R39" i="42" s="1"/>
  <c r="BJ32" i="58"/>
  <c r="BJ39" i="42" s="1"/>
  <c r="AY32" i="58"/>
  <c r="AY39" i="42" s="1"/>
  <c r="BB32" i="58"/>
  <c r="BB39" i="42" s="1"/>
  <c r="AZ32" i="58"/>
  <c r="AZ39" i="42" s="1"/>
  <c r="AX32" i="58"/>
  <c r="AX39" i="42" s="1"/>
  <c r="BC32" i="58"/>
  <c r="BC39" i="42" s="1"/>
  <c r="AT32" i="58"/>
  <c r="AT39" i="42" s="1"/>
  <c r="AC32" i="58"/>
  <c r="AC39" i="42" s="1"/>
  <c r="AB32" i="58"/>
  <c r="AB39" i="42" s="1"/>
  <c r="Z32" i="58"/>
  <c r="Z39" i="42" s="1"/>
  <c r="AE32" i="58"/>
  <c r="AE39" i="42" s="1"/>
  <c r="T39" i="42"/>
  <c r="W32" i="58"/>
  <c r="W39" i="42" s="1"/>
  <c r="L32" i="58"/>
  <c r="L39" i="42" s="1"/>
  <c r="BA32" i="58"/>
  <c r="BA39" i="42" s="1"/>
  <c r="BK32" i="58"/>
  <c r="BK39" i="42" s="1"/>
  <c r="J32" i="58"/>
  <c r="J39" i="42" s="1"/>
  <c r="Q32" i="58"/>
  <c r="Q39" i="42" s="1"/>
  <c r="O32" i="58"/>
  <c r="O39" i="42" s="1"/>
  <c r="AQ32" i="58"/>
  <c r="AQ39" i="42" s="1"/>
  <c r="H32" i="58"/>
  <c r="H39" i="42" s="1"/>
  <c r="BN32" i="58"/>
  <c r="BN39" i="42" s="1"/>
  <c r="I32" i="58"/>
  <c r="I39" i="42" s="1"/>
  <c r="BF32" i="58"/>
  <c r="BF39" i="42" s="1"/>
  <c r="AK32" i="58"/>
  <c r="AK39" i="42" s="1"/>
  <c r="S32" i="58"/>
  <c r="S39" i="42" s="1"/>
  <c r="U32" i="58"/>
  <c r="U39" i="42" s="1"/>
  <c r="BI32" i="58"/>
  <c r="BI39" i="42" s="1"/>
  <c r="AR32" i="58"/>
  <c r="AR39" i="42" s="1"/>
  <c r="AP32" i="58"/>
  <c r="AP39" i="42" s="1"/>
  <c r="AW32" i="58"/>
  <c r="AW39" i="42" s="1"/>
  <c r="K32" i="58"/>
  <c r="K39" i="42" s="1"/>
  <c r="AG32" i="58"/>
  <c r="AG39" i="42" s="1"/>
  <c r="Y32" i="58"/>
  <c r="Y39" i="42" s="1"/>
  <c r="N32" i="58"/>
  <c r="N39" i="42" s="1"/>
  <c r="BH32" i="58"/>
  <c r="BH39" i="42" s="1"/>
  <c r="BM32" i="58"/>
  <c r="BM39" i="42" s="1"/>
  <c r="BE32" i="58"/>
  <c r="BE39" i="42" s="1"/>
  <c r="M32" i="58"/>
  <c r="M39" i="42" s="1"/>
  <c r="AS32" i="58"/>
  <c r="AS39" i="42" s="1"/>
  <c r="AJ32" i="58"/>
  <c r="AJ39" i="42" s="1"/>
  <c r="AH32" i="58"/>
  <c r="AH39" i="42" s="1"/>
  <c r="AO32" i="58"/>
  <c r="AO39" i="42" s="1"/>
  <c r="AM32" i="58"/>
  <c r="AM39" i="42" s="1"/>
  <c r="K46" i="42"/>
  <c r="J46" i="42"/>
  <c r="BN64" i="56" l="1"/>
  <c r="BN44" i="42" s="1"/>
  <c r="AQ64" i="56"/>
  <c r="AQ44" i="42" s="1"/>
  <c r="AK64" i="56"/>
  <c r="AK44" i="42" s="1"/>
  <c r="T64" i="56"/>
  <c r="T44" i="42" s="1"/>
  <c r="AJ64" i="56"/>
  <c r="AJ44" i="42" s="1"/>
  <c r="AO64" i="56"/>
  <c r="AO44" i="42" s="1"/>
  <c r="AB64" i="56"/>
  <c r="AB44" i="42" s="1"/>
  <c r="AX64" i="56"/>
  <c r="AX44" i="42" s="1"/>
  <c r="AT64" i="56"/>
  <c r="AT44" i="42" s="1"/>
  <c r="AV64" i="56"/>
  <c r="AV44" i="42" s="1"/>
  <c r="AE64" i="56"/>
  <c r="AE44" i="42" s="1"/>
  <c r="R64" i="56"/>
  <c r="R44" i="42" s="1"/>
  <c r="BL64" i="56"/>
  <c r="BL44" i="42" s="1"/>
  <c r="BD64" i="56"/>
  <c r="BD44" i="42" s="1"/>
  <c r="L64" i="56"/>
  <c r="L44" i="42" s="1"/>
  <c r="AR64" i="56"/>
  <c r="AR44" i="42" s="1"/>
  <c r="AL64" i="56"/>
  <c r="AL44" i="42" s="1"/>
  <c r="AC64" i="56"/>
  <c r="AC44" i="42" s="1"/>
  <c r="Q64" i="56"/>
  <c r="Q44" i="42" s="1"/>
  <c r="AS64" i="56"/>
  <c r="AS44" i="42" s="1"/>
  <c r="BK64" i="56"/>
  <c r="BK44" i="42" s="1"/>
  <c r="AI64" i="56"/>
  <c r="AI44" i="42" s="1"/>
  <c r="BB64" i="56"/>
  <c r="BB44" i="42" s="1"/>
  <c r="K64" i="56"/>
  <c r="U64" i="56"/>
  <c r="U44" i="42" s="1"/>
  <c r="AP64" i="56"/>
  <c r="AP44" i="42" s="1"/>
  <c r="Z64" i="56"/>
  <c r="Z44" i="42" s="1"/>
  <c r="AW64" i="56"/>
  <c r="AW44" i="42" s="1"/>
  <c r="Y64" i="56"/>
  <c r="Y44" i="42" s="1"/>
  <c r="BG64" i="56"/>
  <c r="BG44" i="42" s="1"/>
  <c r="AU64" i="56"/>
  <c r="AU44" i="42" s="1"/>
  <c r="P64" i="56"/>
  <c r="P44" i="42" s="1"/>
  <c r="AH64" i="56"/>
  <c r="AH44" i="42" s="1"/>
  <c r="BE64" i="56"/>
  <c r="BE44" i="42" s="1"/>
  <c r="AN64" i="56"/>
  <c r="AN44" i="42" s="1"/>
  <c r="I64" i="56"/>
  <c r="BM64" i="56"/>
  <c r="BM44" i="42" s="1"/>
  <c r="X64" i="56"/>
  <c r="X44" i="42" s="1"/>
  <c r="BJ64" i="56"/>
  <c r="BJ44" i="42" s="1"/>
  <c r="AF64" i="56"/>
  <c r="AF44" i="42" s="1"/>
  <c r="O64" i="56"/>
  <c r="O44" i="42" s="1"/>
  <c r="BA64" i="56"/>
  <c r="BA44" i="42" s="1"/>
  <c r="AG64" i="56"/>
  <c r="AG44" i="42" s="1"/>
  <c r="V64" i="56"/>
  <c r="V44" i="42" s="1"/>
  <c r="W64" i="56"/>
  <c r="W44" i="42" s="1"/>
  <c r="BI64" i="56"/>
  <c r="BI44" i="42" s="1"/>
  <c r="BC64" i="56"/>
  <c r="BC44" i="42" s="1"/>
  <c r="AM64" i="56"/>
  <c r="AM44" i="42" s="1"/>
  <c r="M64" i="56"/>
  <c r="M44" i="42" s="1"/>
  <c r="J64" i="56"/>
  <c r="N64" i="56"/>
  <c r="N44" i="42" s="1"/>
  <c r="AZ64" i="56"/>
  <c r="AZ44" i="42" s="1"/>
  <c r="AY64" i="56"/>
  <c r="AY44" i="42" s="1"/>
  <c r="BF64" i="56"/>
  <c r="BF44" i="42" s="1"/>
  <c r="AD64" i="56"/>
  <c r="AD44" i="42" s="1"/>
  <c r="AA64" i="56"/>
  <c r="AA44" i="42" s="1"/>
  <c r="BH64" i="56"/>
  <c r="BH44" i="42" s="1"/>
  <c r="S64" i="56"/>
  <c r="S44" i="42" s="1"/>
  <c r="N46" i="42"/>
  <c r="M46" i="42"/>
  <c r="K44" i="42" l="1"/>
  <c r="K50" i="42" s="1"/>
  <c r="K52" i="42" s="1"/>
  <c r="J44" i="42"/>
  <c r="J50" i="42" s="1"/>
  <c r="J52" i="42" s="1"/>
  <c r="I44" i="42"/>
  <c r="I50" i="42" s="1"/>
  <c r="I52" i="42" s="1"/>
  <c r="M50" i="42"/>
  <c r="M52" i="42" s="1"/>
  <c r="N50" i="42"/>
  <c r="N52" i="42" s="1"/>
  <c r="O46" i="42"/>
  <c r="O50" i="42" s="1"/>
  <c r="O52" i="42" s="1"/>
  <c r="L46" i="42"/>
  <c r="L50" i="42" s="1"/>
  <c r="L52" i="42" s="1"/>
  <c r="P46" i="42"/>
  <c r="P50" i="42" s="1"/>
  <c r="P52" i="42" s="1"/>
  <c r="Q46" i="42" l="1"/>
  <c r="Q50" i="42" s="1"/>
  <c r="Q52" i="42" s="1"/>
  <c r="R46" i="42"/>
  <c r="R50" i="42" s="1"/>
  <c r="R52" i="42" s="1"/>
  <c r="S46" i="42" l="1"/>
  <c r="S50" i="42" s="1"/>
  <c r="S52" i="42" s="1"/>
  <c r="T46" i="42"/>
  <c r="T50" i="42" s="1"/>
  <c r="T52" i="42" s="1"/>
  <c r="U46" i="42" l="1"/>
  <c r="U50" i="42" s="1"/>
  <c r="U52" i="42" s="1"/>
  <c r="V46" i="42"/>
  <c r="V50" i="42" s="1"/>
  <c r="V52" i="42" s="1"/>
  <c r="W46" i="42" l="1"/>
  <c r="W50" i="42" s="1"/>
  <c r="W52" i="42" s="1"/>
  <c r="X46" i="42"/>
  <c r="X50" i="42" s="1"/>
  <c r="X52" i="42" s="1"/>
  <c r="Y46" i="42" l="1"/>
  <c r="Y50" i="42" s="1"/>
  <c r="Y52" i="42" s="1"/>
  <c r="Z46" i="42"/>
  <c r="Z50" i="42" s="1"/>
  <c r="Z52" i="42" s="1"/>
  <c r="AA46" i="42" l="1"/>
  <c r="AA50" i="42" s="1"/>
  <c r="AA52" i="42" s="1"/>
  <c r="AB46" i="42"/>
  <c r="AB50" i="42" s="1"/>
  <c r="AB52" i="42" s="1"/>
  <c r="AC46" i="42" l="1"/>
  <c r="AC50" i="42" s="1"/>
  <c r="AC52" i="42" s="1"/>
  <c r="AD46" i="42"/>
  <c r="AD50" i="42" s="1"/>
  <c r="AD52" i="42" s="1"/>
  <c r="AE46" i="42" l="1"/>
  <c r="AE50" i="42" s="1"/>
  <c r="AE52" i="42" s="1"/>
  <c r="AF46" i="42"/>
  <c r="AF50" i="42" s="1"/>
  <c r="AF52" i="42" s="1"/>
  <c r="AG46" i="42" l="1"/>
  <c r="AG50" i="42" s="1"/>
  <c r="AG52" i="42" s="1"/>
  <c r="AH46" i="42"/>
  <c r="AH50" i="42" s="1"/>
  <c r="AH52" i="42" s="1"/>
  <c r="AI46" i="42" l="1"/>
  <c r="AI50" i="42" s="1"/>
  <c r="AI52" i="42" s="1"/>
  <c r="AJ46" i="42"/>
  <c r="AJ50" i="42" s="1"/>
  <c r="AJ52" i="42" s="1"/>
  <c r="AK46" i="42" l="1"/>
  <c r="AK50" i="42" s="1"/>
  <c r="AK52" i="42" s="1"/>
  <c r="AL46" i="42"/>
  <c r="AL50" i="42" s="1"/>
  <c r="AL52" i="42" s="1"/>
  <c r="AM46" i="42"/>
  <c r="AM50" i="42" s="1"/>
  <c r="AM52" i="42" s="1"/>
  <c r="AN46" i="42" l="1"/>
  <c r="AN50" i="42" s="1"/>
  <c r="AN52" i="42" s="1"/>
  <c r="AO46" i="42"/>
  <c r="AO50" i="42" s="1"/>
  <c r="AO52" i="42" s="1"/>
  <c r="AP46" i="42" l="1"/>
  <c r="AP50" i="42" s="1"/>
  <c r="AP52" i="42" s="1"/>
  <c r="AQ46" i="42"/>
  <c r="AQ50" i="42" s="1"/>
  <c r="AQ52" i="42" s="1"/>
  <c r="AR46" i="42" l="1"/>
  <c r="AR50" i="42" s="1"/>
  <c r="AR52" i="42" s="1"/>
  <c r="AS46" i="42"/>
  <c r="AS50" i="42" s="1"/>
  <c r="AS52" i="42" s="1"/>
  <c r="AT46" i="42" l="1"/>
  <c r="AT50" i="42" s="1"/>
  <c r="AT52" i="42" s="1"/>
  <c r="AU46" i="42"/>
  <c r="AU50" i="42" s="1"/>
  <c r="AU52" i="42" s="1"/>
  <c r="AV46" i="42" l="1"/>
  <c r="AV50" i="42" s="1"/>
  <c r="AV52" i="42" s="1"/>
  <c r="AW46" i="42"/>
  <c r="AW50" i="42" s="1"/>
  <c r="AW52" i="42" s="1"/>
  <c r="AX46" i="42" l="1"/>
  <c r="AX50" i="42" s="1"/>
  <c r="AX52" i="42" s="1"/>
  <c r="AY46" i="42"/>
  <c r="AY50" i="42" s="1"/>
  <c r="AY52" i="42" s="1"/>
  <c r="AZ46" i="42" l="1"/>
  <c r="AZ50" i="42" s="1"/>
  <c r="AZ52" i="42" s="1"/>
  <c r="BA46" i="42"/>
  <c r="BA50" i="42" s="1"/>
  <c r="BA52" i="42" s="1"/>
  <c r="BB46" i="42" l="1"/>
  <c r="BB50" i="42" s="1"/>
  <c r="BB52" i="42" s="1"/>
  <c r="BC46" i="42"/>
  <c r="BC50" i="42" s="1"/>
  <c r="BC52" i="42" s="1"/>
  <c r="E42" i="43"/>
  <c r="BD46" i="42" l="1"/>
  <c r="BD50" i="42" s="1"/>
  <c r="BD52" i="42" s="1"/>
  <c r="BE46" i="42"/>
  <c r="BE50" i="42" s="1"/>
  <c r="BE52" i="42" s="1"/>
  <c r="AX11" i="29"/>
  <c r="AW11" i="29"/>
  <c r="AV11" i="29"/>
  <c r="AU11" i="29"/>
  <c r="AT11" i="29"/>
  <c r="AS11" i="29"/>
  <c r="AR11" i="29"/>
  <c r="AQ11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9" i="29"/>
  <c r="B28" i="29"/>
  <c r="BF46" i="42" l="1"/>
  <c r="BF50" i="42" s="1"/>
  <c r="BF52" i="42" s="1"/>
  <c r="BG46" i="42"/>
  <c r="BG50" i="42" s="1"/>
  <c r="BG52" i="42" s="1"/>
  <c r="BA785" i="53"/>
  <c r="AZ785" i="53"/>
  <c r="AY785" i="53"/>
  <c r="AX785" i="53"/>
  <c r="AW785" i="53"/>
  <c r="AV785" i="53"/>
  <c r="AU785" i="53"/>
  <c r="AT785" i="53"/>
  <c r="AS785" i="53"/>
  <c r="AR785" i="53"/>
  <c r="AQ785" i="53"/>
  <c r="AP785" i="53"/>
  <c r="BH46" i="42" l="1"/>
  <c r="BH50" i="42" s="1"/>
  <c r="BH52" i="42" s="1"/>
  <c r="AR9" i="46"/>
  <c r="AR10" i="46" s="1"/>
  <c r="AP9" i="46"/>
  <c r="AP10" i="46" s="1"/>
  <c r="AO9" i="46"/>
  <c r="AO10" i="46" s="1"/>
  <c r="AN9" i="46"/>
  <c r="AN10" i="46" s="1"/>
  <c r="AM9" i="46"/>
  <c r="AM10" i="46" s="1"/>
  <c r="AL9" i="46"/>
  <c r="AL10" i="46" s="1"/>
  <c r="AK9" i="46"/>
  <c r="AK10" i="46" s="1"/>
  <c r="AJ9" i="46"/>
  <c r="AJ10" i="46" s="1"/>
  <c r="AH9" i="46"/>
  <c r="AH10" i="46" s="1"/>
  <c r="AG9" i="46"/>
  <c r="AG10" i="46" s="1"/>
  <c r="AF9" i="46"/>
  <c r="AF10" i="46" s="1"/>
  <c r="AE9" i="46"/>
  <c r="AE10" i="46" s="1"/>
  <c r="AD9" i="46"/>
  <c r="AD10" i="46" s="1"/>
  <c r="AC9" i="46"/>
  <c r="AC10" i="46" s="1"/>
  <c r="AB9" i="46"/>
  <c r="AB10" i="46" s="1"/>
  <c r="AA9" i="46"/>
  <c r="AA10" i="46" s="1"/>
  <c r="Z9" i="46"/>
  <c r="AI9" i="46" l="1"/>
  <c r="AI10" i="46" s="1"/>
  <c r="AQ9" i="46"/>
  <c r="AQ10" i="46" s="1"/>
  <c r="H64" i="56" l="1"/>
  <c r="H44" i="42" s="1"/>
  <c r="H50" i="42" s="1"/>
  <c r="H52" i="42" s="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50" i="21"/>
  <c r="E41" i="21"/>
  <c r="AO12" i="21" l="1"/>
  <c r="Y12" i="21"/>
  <c r="W12" i="21"/>
  <c r="AE12" i="21"/>
  <c r="AX12" i="21"/>
  <c r="AQ12" i="21"/>
  <c r="P12" i="21"/>
  <c r="AN12" i="21"/>
  <c r="M12" i="21"/>
  <c r="L12" i="21"/>
  <c r="AF12" i="21"/>
  <c r="K12" i="21"/>
  <c r="T12" i="21"/>
  <c r="AJ12" i="21"/>
  <c r="O12" i="21"/>
  <c r="AM12" i="21"/>
  <c r="AP12" i="21"/>
  <c r="AZ12" i="21"/>
  <c r="AI12" i="21"/>
  <c r="R12" i="21"/>
  <c r="E12" i="21"/>
  <c r="AK12" i="21"/>
  <c r="AR12" i="21"/>
  <c r="J12" i="21"/>
  <c r="U12" i="21"/>
  <c r="AB12" i="21"/>
  <c r="Q12" i="21"/>
  <c r="AU12" i="21"/>
  <c r="AD12" i="21"/>
  <c r="N12" i="21"/>
  <c r="AG12" i="21"/>
  <c r="X12" i="21"/>
  <c r="I12" i="21"/>
  <c r="AA12" i="21"/>
  <c r="AT12" i="21"/>
  <c r="AL12" i="21"/>
  <c r="V12" i="21"/>
  <c r="S12" i="21"/>
  <c r="F12" i="21"/>
  <c r="AH12" i="21"/>
  <c r="AV12" i="21"/>
  <c r="AY12" i="21"/>
  <c r="Z12" i="21"/>
  <c r="AS12" i="21"/>
  <c r="AW12" i="21"/>
  <c r="AC12" i="21"/>
  <c r="G12" i="21"/>
  <c r="H12" i="21"/>
  <c r="AT30" i="21" l="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AZ20" i="21"/>
  <c r="AY20" i="21"/>
  <c r="AX20" i="21"/>
  <c r="AW20" i="21"/>
  <c r="AV20" i="21"/>
  <c r="AU20" i="21"/>
  <c r="AT20" i="21"/>
  <c r="AS20" i="21"/>
  <c r="AM44" i="45"/>
  <c r="AM45" i="45" s="1"/>
  <c r="AE44" i="45"/>
  <c r="AE45" i="45" s="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Y20" i="21"/>
  <c r="X20" i="21"/>
  <c r="W20" i="21"/>
  <c r="AZ30" i="21"/>
  <c r="AY30" i="21"/>
  <c r="AX30" i="21"/>
  <c r="AW30" i="21"/>
  <c r="AV30" i="21"/>
  <c r="AU30" i="21"/>
  <c r="AS30" i="21"/>
  <c r="AW38" i="43"/>
  <c r="AX38" i="43" s="1"/>
  <c r="AY38" i="43" s="1"/>
  <c r="AZ38" i="43" s="1"/>
  <c r="BA38" i="43" s="1"/>
  <c r="BB38" i="43" s="1"/>
  <c r="BC38" i="43" s="1"/>
  <c r="BD38" i="43" s="1"/>
  <c r="J38" i="43"/>
  <c r="K38" i="43" s="1"/>
  <c r="L38" i="43" s="1"/>
  <c r="M38" i="43" s="1"/>
  <c r="N38" i="43" s="1"/>
  <c r="O38" i="43" s="1"/>
  <c r="P38" i="43" s="1"/>
  <c r="Q38" i="43" s="1"/>
  <c r="R38" i="43" s="1"/>
  <c r="S38" i="43" s="1"/>
  <c r="T38" i="43" s="1"/>
  <c r="U38" i="43" s="1"/>
  <c r="V38" i="43" s="1"/>
  <c r="W38" i="43" s="1"/>
  <c r="X38" i="43" s="1"/>
  <c r="Y38" i="43" s="1"/>
  <c r="Z38" i="43" s="1"/>
  <c r="AA38" i="43" s="1"/>
  <c r="AB38" i="43" s="1"/>
  <c r="B786" i="53"/>
  <c r="AP16" i="53"/>
  <c r="AV44" i="45" l="1"/>
  <c r="AV45" i="45" s="1"/>
  <c r="AV47" i="45" s="1"/>
  <c r="AV22" i="21" s="1"/>
  <c r="AG44" i="45"/>
  <c r="AG45" i="45" s="1"/>
  <c r="AG47" i="45" s="1"/>
  <c r="AG22" i="21" s="1"/>
  <c r="AO44" i="45"/>
  <c r="AO45" i="45" s="1"/>
  <c r="AO47" i="45" s="1"/>
  <c r="AO22" i="21" s="1"/>
  <c r="AW44" i="45"/>
  <c r="AW45" i="45" s="1"/>
  <c r="AW47" i="45" s="1"/>
  <c r="AW22" i="21" s="1"/>
  <c r="AF44" i="45"/>
  <c r="AF45" i="45" s="1"/>
  <c r="AF47" i="45" s="1"/>
  <c r="AF22" i="21" s="1"/>
  <c r="AN44" i="45"/>
  <c r="AN45" i="45" s="1"/>
  <c r="AN47" i="45" s="1"/>
  <c r="AN22" i="21" s="1"/>
  <c r="Y44" i="45"/>
  <c r="Y45" i="45" s="1"/>
  <c r="Y47" i="45" s="1"/>
  <c r="Y22" i="21" s="1"/>
  <c r="AA44" i="45"/>
  <c r="AA45" i="45" s="1"/>
  <c r="AA47" i="45" s="1"/>
  <c r="AA22" i="21" s="1"/>
  <c r="AI44" i="45"/>
  <c r="AI45" i="45" s="1"/>
  <c r="AI47" i="45" s="1"/>
  <c r="AI22" i="21" s="1"/>
  <c r="AY44" i="45"/>
  <c r="AY45" i="45" s="1"/>
  <c r="AY47" i="45" s="1"/>
  <c r="AY22" i="21" s="1"/>
  <c r="AQ44" i="45"/>
  <c r="AQ45" i="45" s="1"/>
  <c r="AQ47" i="45" s="1"/>
  <c r="AQ22" i="21" s="1"/>
  <c r="Z18" i="46"/>
  <c r="Z20" i="21" s="1"/>
  <c r="Z10" i="46"/>
  <c r="AB44" i="45"/>
  <c r="AB45" i="45" s="1"/>
  <c r="AB47" i="45" s="1"/>
  <c r="AB22" i="21" s="1"/>
  <c r="AD44" i="45"/>
  <c r="AD45" i="45" s="1"/>
  <c r="AD47" i="45" s="1"/>
  <c r="AD22" i="21" s="1"/>
  <c r="AL44" i="45"/>
  <c r="AL45" i="45" s="1"/>
  <c r="AL47" i="45" s="1"/>
  <c r="AL22" i="21" s="1"/>
  <c r="AT44" i="45"/>
  <c r="AT45" i="45" s="1"/>
  <c r="AT47" i="45" s="1"/>
  <c r="AT22" i="21" s="1"/>
  <c r="AU44" i="45"/>
  <c r="AU45" i="45" s="1"/>
  <c r="AU47" i="45" s="1"/>
  <c r="AU22" i="21" s="1"/>
  <c r="AJ44" i="45"/>
  <c r="AJ45" i="45" s="1"/>
  <c r="AJ47" i="45" s="1"/>
  <c r="AJ22" i="21" s="1"/>
  <c r="AR44" i="45"/>
  <c r="AR45" i="45" s="1"/>
  <c r="AR47" i="45" s="1"/>
  <c r="AR22" i="21" s="1"/>
  <c r="AZ44" i="45"/>
  <c r="AZ45" i="45" s="1"/>
  <c r="AZ47" i="45" s="1"/>
  <c r="AZ22" i="21" s="1"/>
  <c r="AC44" i="45"/>
  <c r="AC45" i="45" s="1"/>
  <c r="AC47" i="45" s="1"/>
  <c r="AC22" i="21" s="1"/>
  <c r="AK44" i="45"/>
  <c r="AK45" i="45" s="1"/>
  <c r="AK47" i="45" s="1"/>
  <c r="AK22" i="21" s="1"/>
  <c r="AS44" i="45"/>
  <c r="AS45" i="45" s="1"/>
  <c r="AS47" i="45" s="1"/>
  <c r="AS22" i="21" s="1"/>
  <c r="AB18" i="46"/>
  <c r="AB20" i="21" s="1"/>
  <c r="Z44" i="45"/>
  <c r="Z45" i="45" s="1"/>
  <c r="Z47" i="45" s="1"/>
  <c r="Z22" i="21" s="1"/>
  <c r="AH44" i="45"/>
  <c r="AH45" i="45" s="1"/>
  <c r="AH47" i="45" s="1"/>
  <c r="AH22" i="21" s="1"/>
  <c r="AP44" i="45"/>
  <c r="AP45" i="45" s="1"/>
  <c r="AP47" i="45" s="1"/>
  <c r="AP22" i="21" s="1"/>
  <c r="AX44" i="45"/>
  <c r="AX45" i="45" s="1"/>
  <c r="AX47" i="45" s="1"/>
  <c r="AX22" i="21" s="1"/>
  <c r="AN18" i="46"/>
  <c r="AN20" i="21" s="1"/>
  <c r="AF18" i="46"/>
  <c r="AF20" i="21" s="1"/>
  <c r="AP18" i="46"/>
  <c r="AP20" i="21" s="1"/>
  <c r="AG18" i="46"/>
  <c r="AG20" i="21" s="1"/>
  <c r="AQ18" i="46"/>
  <c r="AQ20" i="21" s="1"/>
  <c r="AO18" i="46"/>
  <c r="AO20" i="21" s="1"/>
  <c r="AH18" i="46"/>
  <c r="AH20" i="21" s="1"/>
  <c r="AI18" i="46"/>
  <c r="AI20" i="21" s="1"/>
  <c r="AA18" i="46"/>
  <c r="AA20" i="21" s="1"/>
  <c r="AB30" i="21"/>
  <c r="AB33" i="21" s="1"/>
  <c r="U30" i="21"/>
  <c r="H30" i="21"/>
  <c r="P30" i="21"/>
  <c r="X30" i="21"/>
  <c r="AF30" i="21"/>
  <c r="AF33" i="21" s="1"/>
  <c r="AN30" i="21"/>
  <c r="AN33" i="21" s="1"/>
  <c r="I30" i="21"/>
  <c r="Q30" i="21"/>
  <c r="Y30" i="21"/>
  <c r="AG30" i="21"/>
  <c r="AG33" i="21" s="1"/>
  <c r="AO30" i="21"/>
  <c r="AO33" i="21" s="1"/>
  <c r="L30" i="21"/>
  <c r="T30" i="21"/>
  <c r="AJ30" i="21"/>
  <c r="AJ33" i="21" s="1"/>
  <c r="AR30" i="21"/>
  <c r="AR33" i="21" s="1"/>
  <c r="AC30" i="21"/>
  <c r="AC33" i="21" s="1"/>
  <c r="AK30" i="21"/>
  <c r="AK33" i="21" s="1"/>
  <c r="AJ18" i="46"/>
  <c r="AJ20" i="21" s="1"/>
  <c r="AR18" i="46"/>
  <c r="AR20" i="21" s="1"/>
  <c r="F30" i="21"/>
  <c r="N30" i="21"/>
  <c r="V30" i="21"/>
  <c r="AD30" i="21"/>
  <c r="AD33" i="21" s="1"/>
  <c r="AL30" i="21"/>
  <c r="AL33" i="21" s="1"/>
  <c r="M30" i="21"/>
  <c r="B787" i="53"/>
  <c r="B788" i="53" s="1"/>
  <c r="AC18" i="46"/>
  <c r="AC20" i="21" s="1"/>
  <c r="AK18" i="46"/>
  <c r="AK20" i="21" s="1"/>
  <c r="G30" i="21"/>
  <c r="O30" i="21"/>
  <c r="W30" i="21"/>
  <c r="AE30" i="21"/>
  <c r="AE33" i="21" s="1"/>
  <c r="AM30" i="21"/>
  <c r="AM33" i="21" s="1"/>
  <c r="AD18" i="46"/>
  <c r="AD20" i="21" s="1"/>
  <c r="AL18" i="46"/>
  <c r="AL20" i="21" s="1"/>
  <c r="J30" i="21"/>
  <c r="R30" i="21"/>
  <c r="Z30" i="21"/>
  <c r="Z33" i="21" s="1"/>
  <c r="AH30" i="21"/>
  <c r="AH33" i="21" s="1"/>
  <c r="AP30" i="21"/>
  <c r="AP33" i="21" s="1"/>
  <c r="K30" i="21"/>
  <c r="S30" i="21"/>
  <c r="AA30" i="21"/>
  <c r="AA33" i="21" s="1"/>
  <c r="AI30" i="21"/>
  <c r="AI33" i="21" s="1"/>
  <c r="AQ30" i="21"/>
  <c r="AQ33" i="21" s="1"/>
  <c r="AE18" i="46"/>
  <c r="AE20" i="21" s="1"/>
  <c r="AM18" i="46"/>
  <c r="AM20" i="21" s="1"/>
  <c r="AE47" i="45"/>
  <c r="AE22" i="21" s="1"/>
  <c r="AM47" i="45"/>
  <c r="AM22" i="21" s="1"/>
  <c r="E13" i="46"/>
  <c r="AS7" i="46"/>
  <c r="AT7" i="46" s="1"/>
  <c r="AU7" i="46" s="1"/>
  <c r="AV7" i="46" s="1"/>
  <c r="AW7" i="46" s="1"/>
  <c r="AX7" i="46" s="1"/>
  <c r="AY7" i="46" s="1"/>
  <c r="AZ7" i="46" s="1"/>
  <c r="F7" i="46"/>
  <c r="G7" i="46" s="1"/>
  <c r="H7" i="46" s="1"/>
  <c r="I7" i="46" s="1"/>
  <c r="J7" i="46" s="1"/>
  <c r="K7" i="46" s="1"/>
  <c r="L7" i="46" s="1"/>
  <c r="M7" i="46" s="1"/>
  <c r="N7" i="46" s="1"/>
  <c r="O7" i="46" s="1"/>
  <c r="P7" i="46" s="1"/>
  <c r="Q7" i="46" s="1"/>
  <c r="R7" i="46" s="1"/>
  <c r="S7" i="46" s="1"/>
  <c r="T7" i="46" s="1"/>
  <c r="U7" i="46" s="1"/>
  <c r="V7" i="46" s="1"/>
  <c r="W7" i="46" s="1"/>
  <c r="X7" i="46" s="1"/>
  <c r="AS38" i="45"/>
  <c r="AT38" i="45" s="1"/>
  <c r="AU38" i="45" s="1"/>
  <c r="AV38" i="45" s="1"/>
  <c r="AW38" i="45" s="1"/>
  <c r="AX38" i="45" s="1"/>
  <c r="AY38" i="45" s="1"/>
  <c r="AZ38" i="45" s="1"/>
  <c r="F38" i="45"/>
  <c r="G38" i="45" s="1"/>
  <c r="H38" i="45" s="1"/>
  <c r="I38" i="45" s="1"/>
  <c r="J38" i="45" s="1"/>
  <c r="K38" i="45" s="1"/>
  <c r="L38" i="45" s="1"/>
  <c r="M38" i="45" s="1"/>
  <c r="N38" i="45" s="1"/>
  <c r="O38" i="45" s="1"/>
  <c r="P38" i="45" s="1"/>
  <c r="Q38" i="45" s="1"/>
  <c r="R38" i="45" s="1"/>
  <c r="S38" i="45" s="1"/>
  <c r="T38" i="45" s="1"/>
  <c r="U38" i="45" s="1"/>
  <c r="V38" i="45" s="1"/>
  <c r="W38" i="45" s="1"/>
  <c r="X38" i="45" s="1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AS3" i="21"/>
  <c r="AT3" i="21" s="1"/>
  <c r="AU3" i="21" s="1"/>
  <c r="AV3" i="21" s="1"/>
  <c r="AW3" i="21" s="1"/>
  <c r="AX3" i="21" s="1"/>
  <c r="AY3" i="21" s="1"/>
  <c r="AZ3" i="21" s="1"/>
  <c r="F3" i="21"/>
  <c r="G3" i="21" s="1"/>
  <c r="H3" i="21" s="1"/>
  <c r="I3" i="21" s="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Z24" i="21" l="1"/>
  <c r="AM24" i="21"/>
  <c r="AJ24" i="21"/>
  <c r="AA24" i="21"/>
  <c r="AL24" i="21"/>
  <c r="AF24" i="21"/>
  <c r="AN24" i="21"/>
  <c r="AR24" i="21"/>
  <c r="AO24" i="21"/>
  <c r="AI24" i="21"/>
  <c r="AC24" i="21"/>
  <c r="AD24" i="21"/>
  <c r="AH24" i="21"/>
  <c r="AE24" i="21"/>
  <c r="AQ24" i="21"/>
  <c r="AG24" i="21"/>
  <c r="AB24" i="21"/>
  <c r="AK24" i="21"/>
  <c r="AP24" i="21"/>
  <c r="E30" i="21"/>
  <c r="X45" i="45"/>
  <c r="X47" i="45" s="1"/>
  <c r="X22" i="21" s="1"/>
  <c r="P33" i="45"/>
  <c r="X33" i="45"/>
  <c r="Q33" i="45"/>
  <c r="Y33" i="45"/>
  <c r="Z33" i="45"/>
  <c r="R33" i="45"/>
  <c r="K33" i="45"/>
  <c r="S33" i="45"/>
  <c r="AA33" i="45"/>
  <c r="J33" i="45"/>
  <c r="L33" i="45"/>
  <c r="T33" i="45"/>
  <c r="AB33" i="45"/>
  <c r="AC33" i="45"/>
  <c r="V33" i="45"/>
  <c r="M33" i="45"/>
  <c r="U33" i="45"/>
  <c r="N33" i="45"/>
  <c r="O33" i="45"/>
  <c r="W33" i="45"/>
  <c r="B13" i="29" l="1"/>
  <c r="B15" i="29" l="1"/>
  <c r="E18" i="21" s="1"/>
  <c r="E15" i="46"/>
  <c r="E16" i="46" s="1"/>
  <c r="AZ18" i="21"/>
  <c r="AY18" i="21"/>
  <c r="AX18" i="21"/>
  <c r="AW18" i="21"/>
  <c r="AV18" i="21"/>
  <c r="AU18" i="21"/>
  <c r="AT18" i="21"/>
  <c r="AS18" i="21"/>
  <c r="AP2" i="29"/>
  <c r="AQ2" i="29" s="1"/>
  <c r="AR2" i="29" s="1"/>
  <c r="AS2" i="29" s="1"/>
  <c r="AT2" i="29" s="1"/>
  <c r="AU2" i="29" s="1"/>
  <c r="AV2" i="29" s="1"/>
  <c r="AW2" i="29" s="1"/>
  <c r="C2" i="29"/>
  <c r="D2" i="29" s="1"/>
  <c r="E2" i="29" s="1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AB30" i="43" l="1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E43" i="43"/>
  <c r="AN6" i="21" l="1"/>
  <c r="AN14" i="21" s="1"/>
  <c r="AN26" i="21" s="1"/>
  <c r="AN27" i="21" s="1"/>
  <c r="AF6" i="21"/>
  <c r="AF14" i="21" s="1"/>
  <c r="AF26" i="21" s="1"/>
  <c r="AF27" i="21" s="1"/>
  <c r="X6" i="21"/>
  <c r="X14" i="21" s="1"/>
  <c r="H6" i="21"/>
  <c r="H14" i="21" s="1"/>
  <c r="N6" i="21"/>
  <c r="N14" i="21" s="1"/>
  <c r="U6" i="21"/>
  <c r="U14" i="21" s="1"/>
  <c r="I6" i="21"/>
  <c r="I14" i="21" s="1"/>
  <c r="AM6" i="21"/>
  <c r="AM14" i="21" s="1"/>
  <c r="AM26" i="21" s="1"/>
  <c r="AM27" i="21" s="1"/>
  <c r="AE6" i="21"/>
  <c r="AE14" i="21" s="1"/>
  <c r="AE26" i="21" s="1"/>
  <c r="AE27" i="21" s="1"/>
  <c r="W6" i="21"/>
  <c r="W14" i="21" s="1"/>
  <c r="G6" i="21"/>
  <c r="G14" i="21" s="1"/>
  <c r="V6" i="21"/>
  <c r="V14" i="21" s="1"/>
  <c r="AC6" i="21"/>
  <c r="AC14" i="21" s="1"/>
  <c r="AC26" i="21" s="1"/>
  <c r="AC27" i="21" s="1"/>
  <c r="M6" i="21"/>
  <c r="M14" i="21" s="1"/>
  <c r="Q6" i="21"/>
  <c r="Q14" i="21" s="1"/>
  <c r="AT6" i="21"/>
  <c r="AT14" i="21" s="1"/>
  <c r="AL6" i="21"/>
  <c r="AL14" i="21" s="1"/>
  <c r="AL26" i="21" s="1"/>
  <c r="AL27" i="21" s="1"/>
  <c r="AD6" i="21"/>
  <c r="AD14" i="21" s="1"/>
  <c r="AD26" i="21" s="1"/>
  <c r="AD27" i="21" s="1"/>
  <c r="F6" i="21"/>
  <c r="F14" i="21" s="1"/>
  <c r="AS6" i="21"/>
  <c r="AS14" i="21" s="1"/>
  <c r="AK6" i="21"/>
  <c r="AK14" i="21" s="1"/>
  <c r="AK26" i="21" s="1"/>
  <c r="AK27" i="21" s="1"/>
  <c r="AO6" i="21"/>
  <c r="AO14" i="21" s="1"/>
  <c r="AO26" i="21" s="1"/>
  <c r="AO27" i="21" s="1"/>
  <c r="AZ6" i="21"/>
  <c r="AZ14" i="21" s="1"/>
  <c r="AR6" i="21"/>
  <c r="AR14" i="21" s="1"/>
  <c r="AR26" i="21" s="1"/>
  <c r="AR27" i="21" s="1"/>
  <c r="AJ6" i="21"/>
  <c r="AJ14" i="21" s="1"/>
  <c r="AJ26" i="21" s="1"/>
  <c r="AJ27" i="21" s="1"/>
  <c r="AB6" i="21"/>
  <c r="AB14" i="21" s="1"/>
  <c r="AB26" i="21" s="1"/>
  <c r="AB27" i="21" s="1"/>
  <c r="L6" i="21"/>
  <c r="L14" i="21" s="1"/>
  <c r="J6" i="21"/>
  <c r="J14" i="21" s="1"/>
  <c r="AY6" i="21"/>
  <c r="AY14" i="21" s="1"/>
  <c r="AQ6" i="21"/>
  <c r="AQ14" i="21" s="1"/>
  <c r="AQ26" i="21" s="1"/>
  <c r="AQ27" i="21" s="1"/>
  <c r="AI6" i="21"/>
  <c r="AI14" i="21" s="1"/>
  <c r="AI26" i="21" s="1"/>
  <c r="AI27" i="21" s="1"/>
  <c r="AA6" i="21"/>
  <c r="AA14" i="21" s="1"/>
  <c r="AA26" i="21" s="1"/>
  <c r="AA27" i="21" s="1"/>
  <c r="S6" i="21"/>
  <c r="S14" i="21" s="1"/>
  <c r="AX6" i="21"/>
  <c r="AX14" i="21" s="1"/>
  <c r="R6" i="21"/>
  <c r="R14" i="21" s="1"/>
  <c r="AW6" i="21"/>
  <c r="AW14" i="21" s="1"/>
  <c r="Y6" i="21"/>
  <c r="Y14" i="21" s="1"/>
  <c r="T6" i="21"/>
  <c r="T14" i="21" s="1"/>
  <c r="Z6" i="21"/>
  <c r="Z14" i="21" s="1"/>
  <c r="Z26" i="21" s="1"/>
  <c r="Z27" i="21" s="1"/>
  <c r="AG6" i="21"/>
  <c r="AG14" i="21" s="1"/>
  <c r="AG26" i="21" s="1"/>
  <c r="AG27" i="21" s="1"/>
  <c r="AH6" i="21"/>
  <c r="AH14" i="21" s="1"/>
  <c r="AH26" i="21" s="1"/>
  <c r="AH27" i="21" s="1"/>
  <c r="AP6" i="21"/>
  <c r="AP14" i="21" s="1"/>
  <c r="AP26" i="21" s="1"/>
  <c r="AP27" i="21" s="1"/>
  <c r="AU6" i="21"/>
  <c r="AU14" i="21" s="1"/>
  <c r="O6" i="21"/>
  <c r="O14" i="21" s="1"/>
  <c r="T33" i="43"/>
  <c r="K6" i="21"/>
  <c r="K14" i="21" s="1"/>
  <c r="P6" i="21"/>
  <c r="P14" i="21" s="1"/>
  <c r="AV6" i="21"/>
  <c r="AV14" i="21" s="1"/>
  <c r="I33" i="42"/>
  <c r="Y33" i="42"/>
  <c r="AA33" i="42"/>
  <c r="J33" i="42"/>
  <c r="R33" i="42"/>
  <c r="L33" i="42"/>
  <c r="T33" i="42"/>
  <c r="AB33" i="42"/>
  <c r="S33" i="42"/>
  <c r="Z33" i="42"/>
  <c r="K33" i="42"/>
  <c r="W33" i="42"/>
  <c r="Q33" i="42"/>
  <c r="M33" i="42"/>
  <c r="U33" i="42"/>
  <c r="N33" i="42"/>
  <c r="V33" i="42"/>
  <c r="O33" i="42"/>
  <c r="P33" i="42"/>
  <c r="X33" i="42"/>
  <c r="AB33" i="43"/>
  <c r="M33" i="43"/>
  <c r="U33" i="43"/>
  <c r="N33" i="43"/>
  <c r="V33" i="43"/>
  <c r="O33" i="43"/>
  <c r="W33" i="43"/>
  <c r="L33" i="43"/>
  <c r="I33" i="43"/>
  <c r="X33" i="43"/>
  <c r="Q33" i="43"/>
  <c r="J33" i="43"/>
  <c r="R33" i="43"/>
  <c r="Z33" i="43"/>
  <c r="P33" i="43"/>
  <c r="Y33" i="43"/>
  <c r="K33" i="43"/>
  <c r="S33" i="43"/>
  <c r="AA33" i="43"/>
  <c r="AB35" i="21" l="1"/>
  <c r="AB28" i="21"/>
  <c r="AD35" i="21"/>
  <c r="AD28" i="21"/>
  <c r="AF35" i="21"/>
  <c r="AF28" i="21"/>
  <c r="AH35" i="21"/>
  <c r="AH28" i="21"/>
  <c r="AJ35" i="21"/>
  <c r="AJ28" i="21"/>
  <c r="AL35" i="21"/>
  <c r="AL28" i="21"/>
  <c r="AE35" i="21"/>
  <c r="AE28" i="21"/>
  <c r="AN35" i="21"/>
  <c r="AN28" i="21"/>
  <c r="AG35" i="21"/>
  <c r="AG28" i="21"/>
  <c r="AA35" i="21"/>
  <c r="AA28" i="21"/>
  <c r="AR35" i="21"/>
  <c r="AR28" i="21"/>
  <c r="AM35" i="21"/>
  <c r="AM28" i="21"/>
  <c r="Z35" i="21"/>
  <c r="Z28" i="21"/>
  <c r="AP35" i="21"/>
  <c r="AP28" i="21"/>
  <c r="AI35" i="21"/>
  <c r="AI28" i="21"/>
  <c r="AQ35" i="21"/>
  <c r="AQ28" i="21"/>
  <c r="AO35" i="21"/>
  <c r="AO28" i="21"/>
  <c r="AK35" i="21"/>
  <c r="AK28" i="21"/>
  <c r="AC35" i="21"/>
  <c r="AC28" i="21"/>
  <c r="E6" i="21"/>
  <c r="E14" i="21" s="1"/>
</calcChain>
</file>

<file path=xl/sharedStrings.xml><?xml version="1.0" encoding="utf-8"?>
<sst xmlns="http://schemas.openxmlformats.org/spreadsheetml/2006/main" count="2053" uniqueCount="449">
  <si>
    <t>tonnes</t>
  </si>
  <si>
    <t>Sorghum</t>
  </si>
  <si>
    <t>Roots and Tubers, Total</t>
  </si>
  <si>
    <t>Maize</t>
  </si>
  <si>
    <t>Botswana</t>
  </si>
  <si>
    <t>Production</t>
  </si>
  <si>
    <t>Millet</t>
  </si>
  <si>
    <t>Wheat</t>
  </si>
  <si>
    <t>Oilcrops</t>
  </si>
  <si>
    <t>Y1991</t>
  </si>
  <si>
    <t>Y1992</t>
  </si>
  <si>
    <t>Y1993</t>
  </si>
  <si>
    <t>Y1994</t>
  </si>
  <si>
    <t>Y1995</t>
  </si>
  <si>
    <t>Y1996</t>
  </si>
  <si>
    <t>Y1997</t>
  </si>
  <si>
    <t>Y1998</t>
  </si>
  <si>
    <t>Y1999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</si>
  <si>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</si>
  <si>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</si>
  <si>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</si>
  <si>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</si>
  <si>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</si>
  <si>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</si>
  <si>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</si>
  <si>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</si>
  <si>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</si>
  <si>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</si>
  <si>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</si>
  <si>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Pigs</t>
  </si>
  <si>
    <t>Poultry</t>
  </si>
  <si>
    <t>Eggs</t>
  </si>
  <si>
    <t>Asses</t>
  </si>
  <si>
    <t>Stocks</t>
  </si>
  <si>
    <t>Head</t>
  </si>
  <si>
    <t>Horses</t>
  </si>
  <si>
    <t>Mules</t>
  </si>
  <si>
    <t>A</t>
  </si>
  <si>
    <t>Sheep and Goats</t>
  </si>
  <si>
    <t>Area Code</t>
  </si>
  <si>
    <t>Area</t>
  </si>
  <si>
    <t>Item Code</t>
  </si>
  <si>
    <t>Item</t>
  </si>
  <si>
    <t>Element Code</t>
  </si>
  <si>
    <t>Element</t>
  </si>
  <si>
    <t>Unit</t>
  </si>
  <si>
    <t>B</t>
  </si>
  <si>
    <t>C</t>
  </si>
  <si>
    <t>D</t>
  </si>
  <si>
    <t>E</t>
  </si>
  <si>
    <t>m^2</t>
  </si>
  <si>
    <t>Definition</t>
  </si>
  <si>
    <t>Country:</t>
  </si>
  <si>
    <t>Name</t>
  </si>
  <si>
    <t>Human-Appropriated Net Primary Productivity (HANPP)</t>
  </si>
  <si>
    <t>Source or Calculation</t>
  </si>
  <si>
    <t>Potential Net Primary Production (NPPo)</t>
  </si>
  <si>
    <t>Expected net primary production per yer in landscape without human intervention.</t>
  </si>
  <si>
    <t>HANPP Key Parameters (units are Pg C)</t>
  </si>
  <si>
    <t>Dynamic Global Vegetation Model output  (LPJmL4) 'Potential Natural Vegetation' (PNV) output.</t>
  </si>
  <si>
    <t xml:space="preserve">Horses </t>
  </si>
  <si>
    <t>NPPact = NPPo - HANPPluc</t>
  </si>
  <si>
    <t>Σ NPP [(surface converted for settlement and infrastructure), (surface used for agricultural crop cultivation), (surface converted by anthropogenic fires), (forest surface converted to pasture)]</t>
  </si>
  <si>
    <t>NPP-land use change (NPPluc)</t>
  </si>
  <si>
    <t>NPP-harvest (NPPh)</t>
  </si>
  <si>
    <t>Actual NPP (NPPact)</t>
  </si>
  <si>
    <t>Difference between NPPo of an ecosystem or territorial unit and the NPP of the same territory after human use, including anthropogenic fires, excluding the effects of harvest and livestock feeding.</t>
  </si>
  <si>
    <t>Difference between NPPo and NPP of human-occupied territory after harvest removals and livestock grazing.</t>
  </si>
  <si>
    <t>HANPP = NPPluc + NPPh</t>
  </si>
  <si>
    <t xml:space="preserve">All living biomass killed by humans in harvesting of organic material for consumption or other use, including above- and belowground residue killed colaterally but not subsequently used. </t>
  </si>
  <si>
    <t>Total net primary production per year in landscape inhabited by humans, including cropland weed growth and herbivory.</t>
  </si>
  <si>
    <t>Worksheet: Human-Appropriated Net Primary Production (HANPP)</t>
  </si>
  <si>
    <t>Conditions:</t>
  </si>
  <si>
    <t>Landlocked; low management intensity (low level fertilizer input, pest management; little or no irrigation)</t>
  </si>
  <si>
    <t>Projection: EPSG:4326 - WGS 84</t>
  </si>
  <si>
    <t>Σ NPP [(crops), (felled trees), (grazed pasture), (associated organic material discarded and roots left in ground)]</t>
  </si>
  <si>
    <t>Biomass burned (dry matter)</t>
  </si>
  <si>
    <t>1000 tonnes</t>
  </si>
  <si>
    <t>Feed</t>
  </si>
  <si>
    <t>Maize and products</t>
  </si>
  <si>
    <t>Oats</t>
  </si>
  <si>
    <t>Cereals, Other</t>
  </si>
  <si>
    <t>Eggs, hen, in shell</t>
  </si>
  <si>
    <t>Meat, pig</t>
  </si>
  <si>
    <t>Meat, chicken</t>
  </si>
  <si>
    <t>Residue</t>
  </si>
  <si>
    <t>Carbon</t>
  </si>
  <si>
    <t>Artificial surfaces (including urban and associated areas)</t>
  </si>
  <si>
    <t>Area from CCI_LC</t>
  </si>
  <si>
    <t>1000 ha</t>
  </si>
  <si>
    <t>Production (MT OM)</t>
  </si>
  <si>
    <t>Roots</t>
  </si>
  <si>
    <t>Water</t>
  </si>
  <si>
    <t>Total Annual Crop Carbon (MT C)</t>
  </si>
  <si>
    <t>Cropland</t>
  </si>
  <si>
    <t>Anthropogenic Fires</t>
  </si>
  <si>
    <t>HANPP (MT C)</t>
  </si>
  <si>
    <t>HANPP Intensity (%)</t>
  </si>
  <si>
    <t>CROPS</t>
  </si>
  <si>
    <t>WOOD</t>
  </si>
  <si>
    <t>Production * (1+[residue factor] + [belowground factor]) * (1 - water fraction) * (carbon fraction)</t>
  </si>
  <si>
    <t>Total Crop Plant Carbon (MT C)</t>
  </si>
  <si>
    <t>Total Wood Harvest Carbon (MT C)</t>
  </si>
  <si>
    <t>Production (m^3 OM)</t>
  </si>
  <si>
    <t>Type</t>
  </si>
  <si>
    <t>Total Annual Wood Harvest Carbon (MT C)</t>
  </si>
  <si>
    <t>Sheep &amp; Goats</t>
  </si>
  <si>
    <t>Daily Demand</t>
  </si>
  <si>
    <t>Unit Factor</t>
  </si>
  <si>
    <t>Days</t>
  </si>
  <si>
    <t>10^-3</t>
  </si>
  <si>
    <t>Source</t>
  </si>
  <si>
    <t>(Feed Demand) - (Feed Supply)</t>
  </si>
  <si>
    <t>Net Primary Productivity Displaced by Land Use Conversion (NPPluc)</t>
  </si>
  <si>
    <t>Human Appropriation of Net Primary Productivity (HANPP)</t>
  </si>
  <si>
    <t>Settlement</t>
  </si>
  <si>
    <t>NPP Displaced by Infrastructure and Human Settlement</t>
  </si>
  <si>
    <t>Wood fuel, coniferous</t>
  </si>
  <si>
    <t>m3</t>
  </si>
  <si>
    <t>Wood fuel, non-coniferous</t>
  </si>
  <si>
    <t>Industrial roundwood, coniferous</t>
  </si>
  <si>
    <t>Industrial roundwood, non-coniferous</t>
  </si>
  <si>
    <t>Brans</t>
  </si>
  <si>
    <t>Cottonseed Cake</t>
  </si>
  <si>
    <t>Groundnut Cake</t>
  </si>
  <si>
    <t>Molasses</t>
  </si>
  <si>
    <t>Wood Harvest</t>
  </si>
  <si>
    <t>Grazed NPP</t>
  </si>
  <si>
    <t>Extracted Net Primary Productivity (NPPh)</t>
  </si>
  <si>
    <t>3-year average</t>
  </si>
  <si>
    <t>gC/m^2*/year</t>
  </si>
  <si>
    <t>4th Interquartile Range Total (G m^-2)</t>
  </si>
  <si>
    <t>4th Interquartile Range Mean (G m^-2)</t>
  </si>
  <si>
    <t>Crop Harvest NPP</t>
  </si>
  <si>
    <t>Pre-harvest NPP</t>
  </si>
  <si>
    <t>Subtotal Actual Cropland NPP (Ng C)</t>
  </si>
  <si>
    <t>Cropland  NPPluc (= Ag Displaced NPPo - NPPcropland - NPPpreh)</t>
  </si>
  <si>
    <t>Mean, GC/m^2</t>
  </si>
  <si>
    <t>NPPo Calculation</t>
  </si>
  <si>
    <t>Total, G C/m^2</t>
  </si>
  <si>
    <t>Forest Land Converted to Pasture</t>
  </si>
  <si>
    <t>Arable Land, m^2</t>
  </si>
  <si>
    <t>Y1961</t>
  </si>
  <si>
    <t>Y1962</t>
  </si>
  <si>
    <t>Y1963</t>
  </si>
  <si>
    <t>Y1964</t>
  </si>
  <si>
    <t>Y1965</t>
  </si>
  <si>
    <t>Y1966</t>
  </si>
  <si>
    <t>Y1967</t>
  </si>
  <si>
    <t>Y1968</t>
  </si>
  <si>
    <t>Y1969</t>
  </si>
  <si>
    <t>Y1970</t>
  </si>
  <si>
    <t>Y1971</t>
  </si>
  <si>
    <t>Y1972</t>
  </si>
  <si>
    <t>Y1973</t>
  </si>
  <si>
    <t>Y1974</t>
  </si>
  <si>
    <t>Y1975</t>
  </si>
  <si>
    <t>Y1976</t>
  </si>
  <si>
    <t>Y1977</t>
  </si>
  <si>
    <t>Y1978</t>
  </si>
  <si>
    <t>Y1979</t>
  </si>
  <si>
    <t>Y1980</t>
  </si>
  <si>
    <t>Y1981</t>
  </si>
  <si>
    <t>Y1982</t>
  </si>
  <si>
    <t>Y1983</t>
  </si>
  <si>
    <t>Y1984</t>
  </si>
  <si>
    <t>Y1985</t>
  </si>
  <si>
    <t>Y1986</t>
  </si>
  <si>
    <t>Y1987</t>
  </si>
  <si>
    <t>Y1988</t>
  </si>
  <si>
    <t>Y1989</t>
  </si>
  <si>
    <t>Y1990</t>
  </si>
  <si>
    <t>Y2011</t>
  </si>
  <si>
    <t>Y2012</t>
  </si>
  <si>
    <t>Y2013</t>
  </si>
  <si>
    <t>Y2014</t>
  </si>
  <si>
    <t>Y2015</t>
  </si>
  <si>
    <t>Y2016</t>
  </si>
  <si>
    <t>Y2017</t>
  </si>
  <si>
    <t>Y2018</t>
  </si>
  <si>
    <t>Y2019</t>
  </si>
  <si>
    <t>Country area</t>
  </si>
  <si>
    <t>Land area</t>
  </si>
  <si>
    <t>Agriculture</t>
  </si>
  <si>
    <t>Agricultural land</t>
  </si>
  <si>
    <t>Arable land</t>
  </si>
  <si>
    <t>Land under permanent crops</t>
  </si>
  <si>
    <t>Land under perm. meadows and pastures</t>
  </si>
  <si>
    <t>Forest land</t>
  </si>
  <si>
    <t>Naturally regenerating forest</t>
  </si>
  <si>
    <t>Planted Forest</t>
  </si>
  <si>
    <t>Other land</t>
  </si>
  <si>
    <t>Inland waters</t>
  </si>
  <si>
    <t>Land area equipped for irrigation</t>
  </si>
  <si>
    <t>Agriculture area under organic agric.</t>
  </si>
  <si>
    <t>Primary Forest</t>
  </si>
  <si>
    <t>Arable Land</t>
  </si>
  <si>
    <t>FAO TIER 1</t>
  </si>
  <si>
    <t>Savanna fires</t>
  </si>
  <si>
    <t>Grassland</t>
  </si>
  <si>
    <t>Savanna</t>
  </si>
  <si>
    <t>Total  (MT C)</t>
  </si>
  <si>
    <t>Source Code</t>
  </si>
  <si>
    <t>Total  (MT Dry Biomass)</t>
  </si>
  <si>
    <t>Carbon Fraction</t>
  </si>
  <si>
    <t>ND</t>
  </si>
  <si>
    <t>Infrastructure &amp; Settlement</t>
  </si>
  <si>
    <t>Area from MODIS</t>
  </si>
  <si>
    <t>Herbaceous crops</t>
  </si>
  <si>
    <t>Woody crops</t>
  </si>
  <si>
    <t>Multiple or layered crops</t>
  </si>
  <si>
    <t>Tree-covered areas</t>
  </si>
  <si>
    <t>Mangroves</t>
  </si>
  <si>
    <t>Shrub-covered areas</t>
  </si>
  <si>
    <t>Shrubs and/or herbaceous vegetation, aquatic or regularly flooded</t>
  </si>
  <si>
    <t>Sparsely natural vegetated areas</t>
  </si>
  <si>
    <t>Terrestrial barren land</t>
  </si>
  <si>
    <t>Permanent snow and glaciers</t>
  </si>
  <si>
    <t>Inland water bodies</t>
  </si>
  <si>
    <t>Coastal water bodies and intertidal areas</t>
  </si>
  <si>
    <t>Permanent Crops</t>
  </si>
  <si>
    <t>Average NPPo</t>
  </si>
  <si>
    <t>Estimated NPPo Displacement</t>
  </si>
  <si>
    <t>NPP Displacement</t>
  </si>
  <si>
    <t>GC*m^-2</t>
  </si>
  <si>
    <t xml:space="preserve">GC </t>
  </si>
  <si>
    <t>Fraction Displaced</t>
  </si>
  <si>
    <t>Total NPP Displaced (MT C)</t>
  </si>
  <si>
    <t>Forest Converted to Pasture</t>
  </si>
  <si>
    <t>NPP-potential (MT C)</t>
  </si>
  <si>
    <t>Cereals</t>
  </si>
  <si>
    <t>Cropland (FA0)</t>
  </si>
  <si>
    <t>Land under Permanent Meadows and Pastures (FAO)</t>
  </si>
  <si>
    <t>Agricultural Land (FAO)</t>
  </si>
  <si>
    <t>Total NPPh</t>
  </si>
  <si>
    <t>Total NPPluc</t>
  </si>
  <si>
    <t>Y2020</t>
  </si>
  <si>
    <t>Recovery Rate</t>
  </si>
  <si>
    <r>
      <t xml:space="preserve">Felling [=Production/(Recovery Rate)] * (1+[bark factor]+[belowground biomass factor]) * (density </t>
    </r>
    <r>
      <rPr>
        <sz val="8"/>
        <color theme="1"/>
        <rFont val="Arial"/>
        <family val="2"/>
      </rPr>
      <t>MT*m^-3</t>
    </r>
    <r>
      <rPr>
        <sz val="11"/>
        <color theme="1"/>
        <rFont val="Calibri"/>
        <family val="2"/>
        <scheme val="minor"/>
      </rPr>
      <t>) * (carbon fraction)</t>
    </r>
  </si>
  <si>
    <t>Density (DM * m^-3)</t>
  </si>
  <si>
    <t>Harvested NPPo (MT C)</t>
  </si>
  <si>
    <t>NPPo displaced by land use conversion (MT C)</t>
  </si>
  <si>
    <t>NA</t>
  </si>
  <si>
    <t>Percent Water</t>
  </si>
  <si>
    <t>Dry Mass Fraction</t>
  </si>
  <si>
    <t>Bananas</t>
  </si>
  <si>
    <t>Mangoes, mangosteens, guavas</t>
  </si>
  <si>
    <t>Papayas</t>
  </si>
  <si>
    <t>Plantains and others</t>
  </si>
  <si>
    <t>Avocados</t>
  </si>
  <si>
    <t>Pineapples</t>
  </si>
  <si>
    <t>Fruit, fresh nes</t>
  </si>
  <si>
    <t>Grapefruit (inc. pomelos)</t>
  </si>
  <si>
    <t>Oranges</t>
  </si>
  <si>
    <t>Lemons and limes</t>
  </si>
  <si>
    <t>Cocoa, beans</t>
  </si>
  <si>
    <t>Coffee, green</t>
  </si>
  <si>
    <t>Sesame seed</t>
  </si>
  <si>
    <t>Tea</t>
  </si>
  <si>
    <t>Seed cotton</t>
  </si>
  <si>
    <t>Groundnuts, with shell</t>
  </si>
  <si>
    <t>Rubber, natural</t>
  </si>
  <si>
    <t>Artiifical N Fertilizer per Hectare</t>
  </si>
  <si>
    <t>Total Irrigated Ag Land</t>
  </si>
  <si>
    <t>Land</t>
  </si>
  <si>
    <t>Arable</t>
  </si>
  <si>
    <t>Agricultural</t>
  </si>
  <si>
    <t>Total Population - Both sexes</t>
  </si>
  <si>
    <t>1000 persons</t>
  </si>
  <si>
    <t>kg/ha</t>
  </si>
  <si>
    <t>Pesticides (total)</t>
  </si>
  <si>
    <t>Trial - mean 4th quartile of 4th overall quartile</t>
  </si>
  <si>
    <t>4th Quartile of 4th Quartile Lower Boundary</t>
  </si>
  <si>
    <t>Mean of 4th Quartile of 4th Quartile Simulated NPPo</t>
  </si>
  <si>
    <t>Barley</t>
  </si>
  <si>
    <t>Beans, dry</t>
  </si>
  <si>
    <t>Beans, green</t>
  </si>
  <si>
    <t>Carrots and turnips</t>
  </si>
  <si>
    <t>Cassava</t>
  </si>
  <si>
    <t>Peas, dry</t>
  </si>
  <si>
    <t>Potatoes</t>
  </si>
  <si>
    <t>Pumpkins, squash and gourds</t>
  </si>
  <si>
    <t>Rice, paddy</t>
  </si>
  <si>
    <t>Roots and tubers nes</t>
  </si>
  <si>
    <t>Soybeans</t>
  </si>
  <si>
    <t>Sugar cane</t>
  </si>
  <si>
    <t>Sweet potatoes</t>
  </si>
  <si>
    <t>Wheat and Other Cereals</t>
  </si>
  <si>
    <t>Sugar Cane</t>
  </si>
  <si>
    <t>Sugar Beet</t>
  </si>
  <si>
    <t>Demand Source</t>
  </si>
  <si>
    <t>Crop</t>
  </si>
  <si>
    <t>Net Import Quantity * (DM factor) * (carbon conversion)</t>
  </si>
  <si>
    <t>Sum of Subtotals: (Fodder Crops), (Fodder from Residues), (Net Imported Fodder)</t>
  </si>
  <si>
    <t>Cattle &amp; Buffaloes</t>
  </si>
  <si>
    <t>Camels</t>
  </si>
  <si>
    <t>Rabbits</t>
  </si>
  <si>
    <t>Other Rodents</t>
  </si>
  <si>
    <t xml:space="preserve">Other Camelids </t>
  </si>
  <si>
    <t>Other Live Animals</t>
  </si>
  <si>
    <t>Sugar Crops nes</t>
  </si>
  <si>
    <t>Beans, Dry</t>
  </si>
  <si>
    <t>Other oil crops</t>
  </si>
  <si>
    <t>Sunflower Seed</t>
  </si>
  <si>
    <t>Kg DM/head/day</t>
  </si>
  <si>
    <t>1/1000 MT/Kg</t>
  </si>
  <si>
    <t>GC</t>
  </si>
  <si>
    <t>Production * (demand Kg DM/head/day) * (unit conversion MT/Kg DM) * (days/year) * (carbon fraction MT C)</t>
  </si>
  <si>
    <t>Production * demand (MT DM)/(MT OM)) carbon fraction (MT C)</t>
  </si>
  <si>
    <t>Carbon Demand - Live Stock and Stock-Production Correlated Animal Feed Demand Computation, MT C</t>
  </si>
  <si>
    <t>Carbon Demand - Computation for Production Units (Pigs, Poultry, Eggs), MT C</t>
  </si>
  <si>
    <t>Water Content</t>
  </si>
  <si>
    <t>Dry Mass Ratio</t>
  </si>
  <si>
    <t>Recovery Ratio (DM)</t>
  </si>
  <si>
    <t>Feed Fraction (DM)</t>
  </si>
  <si>
    <t>Carbon Fraction (DM to C)</t>
  </si>
  <si>
    <t>Other Pulses, Total</t>
  </si>
  <si>
    <t>Soyabean Cake</t>
  </si>
  <si>
    <t>Water %</t>
  </si>
  <si>
    <t>Dry %</t>
  </si>
  <si>
    <t xml:space="preserve">C/DM Ratio </t>
  </si>
  <si>
    <t>Efficiency Factor (1)</t>
  </si>
  <si>
    <t>(1) Efficiency Factor: (Annual Input)/(Kg Fresh Weight Product)</t>
  </si>
  <si>
    <t>(1) Tot. Convers. Fact. = (Residue Rat.)*(Recovery Rat.)*(Feed Fract.)*(Carbon Fract.)</t>
  </si>
  <si>
    <t>INPUT TRENDS</t>
  </si>
  <si>
    <t>4th Quartile Lower Boundary</t>
  </si>
  <si>
    <t>FAO Arable Land  (1000 Ha)</t>
  </si>
  <si>
    <t>Carbon stock in living biomass</t>
  </si>
  <si>
    <t>million tonnes</t>
  </si>
  <si>
    <t>Proportion of agricultural land to total land area</t>
  </si>
  <si>
    <t>Proportion of arable land to total land area (FAO)</t>
  </si>
  <si>
    <t>Coniferous Industrial Wood Harvest</t>
  </si>
  <si>
    <t>Coniferous Fuel Wood Harvest</t>
  </si>
  <si>
    <t>Deciduous Industrial Wood Harvest</t>
  </si>
  <si>
    <t>Deciduous Fuel Wood Harvest</t>
  </si>
  <si>
    <t>Bark Ratio</t>
  </si>
  <si>
    <t>Below-ground Ratio</t>
  </si>
  <si>
    <t>Pigeon peas</t>
  </si>
  <si>
    <t>Livestock and Meat Production</t>
  </si>
  <si>
    <t>Feed Demand Estimation (MT C)</t>
  </si>
  <si>
    <t>Sum of annual food consumption per production unit (poultry, pigs, eggs) or head of stock (other animals)</t>
  </si>
  <si>
    <t>Subtotal Demand from Livestock Production</t>
  </si>
  <si>
    <t>Subtotal Demand from Livestock</t>
  </si>
  <si>
    <t>Total Fodder Demand</t>
  </si>
  <si>
    <t>Roots and Tubers</t>
  </si>
  <si>
    <t>Rape Seed</t>
  </si>
  <si>
    <t>Market Fodder Crops</t>
  </si>
  <si>
    <t>Non-Market Fodder Crops</t>
  </si>
  <si>
    <t>Total Carbon Content, MT C (0.5 * [dry mass])</t>
  </si>
  <si>
    <t>Total Dry Mass, MT C (dry% * [fresh mass])</t>
  </si>
  <si>
    <t>Total Feed Supply, MT C</t>
  </si>
  <si>
    <t>Total Annual Grazed NPP, MT C</t>
  </si>
  <si>
    <t>GRAZED NPP</t>
  </si>
  <si>
    <t>FAO PRODUCTION DATA PROCESSED FOR CROP RESIDUE FODDER ESTIMATION, MT DM (production * [1-(water content)])</t>
  </si>
  <si>
    <t>Harvest Factor</t>
  </si>
  <si>
    <t>Har</t>
  </si>
  <si>
    <r>
      <t xml:space="preserve">Fodder Fraction of Recovered Residue from Non-fodder Crops, MT C </t>
    </r>
    <r>
      <rPr>
        <sz val="11"/>
        <color theme="1"/>
        <rFont val="Arial"/>
        <family val="2"/>
      </rPr>
      <t>([residue dry mass] * [recovered residue feed factor] * [carbon fraction])</t>
    </r>
  </si>
  <si>
    <r>
      <t xml:space="preserve">Dry Mass of Recovered Residue from Non-fodder Crops, MT C </t>
    </r>
    <r>
      <rPr>
        <sz val="11"/>
        <color theme="1"/>
        <rFont val="Arial"/>
        <family val="2"/>
      </rPr>
      <t>([production] * [dry mass fraction] * [harvest factor])</t>
    </r>
  </si>
  <si>
    <t>Oilseed Cakes, Other</t>
  </si>
  <si>
    <t>Total Permanent Crop NPPh Carbon Mass * 0.5</t>
  </si>
  <si>
    <t>C : DM ratio</t>
  </si>
  <si>
    <t>Permanent Crop NPPh Conversion to Carbon Mass, MT C</t>
  </si>
  <si>
    <t>Arable Land Displacement of NPPo, G C (arable land x mean 4th IQ)</t>
  </si>
  <si>
    <t>Arable Land Displacement of NPPo, MT C (G C * 10^-6)</t>
  </si>
  <si>
    <t>([artificial surfaces, ha] * 10^7)</t>
  </si>
  <si>
    <t>Artificial Surfaces, m^2</t>
  </si>
  <si>
    <t>Estimated NPPo Displacement, G C</t>
  </si>
  <si>
    <t>Estimated NPPo Displacement, MT C</t>
  </si>
  <si>
    <t>([GC] * 10^-6 )</t>
  </si>
  <si>
    <t>ref: land use</t>
  </si>
  <si>
    <t>ref: NPPo LPJmL</t>
  </si>
  <si>
    <t>([artificial surfaces, m^2] * [average NPPo])</t>
  </si>
  <si>
    <t>Total Dry Mass, Cereals</t>
  </si>
  <si>
    <t>Total Dry Mass, Roots and Tubers</t>
  </si>
  <si>
    <t>Total Dry Mass, Other Oilcrops</t>
  </si>
  <si>
    <t>Feed from Crop Residue, MT C</t>
  </si>
  <si>
    <t xml:space="preserve">Fodder Crops, MT C </t>
  </si>
  <si>
    <t>(reference sheet: 'grazed npp - market &amp; non')</t>
  </si>
  <si>
    <t xml:space="preserve">Fodder From Crop Residues, MT C </t>
  </si>
  <si>
    <t>(reference sheet: 'grazed npp - residue supply')</t>
  </si>
  <si>
    <t xml:space="preserve">Feed Supply Estimation, MT C </t>
  </si>
  <si>
    <t>([crop residue fodder]+[total fodder crops])</t>
  </si>
  <si>
    <t xml:space="preserve">Fodder Demand, MT C </t>
  </si>
  <si>
    <t>(reference sheet: 'grazed npp - livestock demand')</t>
  </si>
  <si>
    <t>Trivial in period</t>
  </si>
  <si>
    <t>Net Imported Feed, MT C (1)</t>
  </si>
  <si>
    <t>(1) Feed imports beging in 1997 and become large after 2013; mainly gluten and vegetable. Suggests meeting feed deman from domestic npp not sustained (see changing proportions of arable and permanent corpland.</t>
  </si>
  <si>
    <t>NPPo, G C [(territory) * (mean NPPo)]</t>
  </si>
  <si>
    <t>NPPo, MT C [(NPPo) * 10^-6 MT/G]</t>
  </si>
  <si>
    <t>Conversion to Dry Mass (Production Mass * Dry Mass Fraction)</t>
  </si>
  <si>
    <t>C * DM^-1</t>
  </si>
  <si>
    <t>Mongolia</t>
  </si>
  <si>
    <t>Other forest</t>
  </si>
  <si>
    <t>Total Area, 1000 Hectares (1 hectare = 10,000 m^2)</t>
  </si>
  <si>
    <t>Total Land Area, m^2</t>
  </si>
  <si>
    <t>Rape and Mustardseed</t>
  </si>
  <si>
    <t>Pulses nes</t>
  </si>
  <si>
    <t xml:space="preserve">Total Harvested Dry Mass, MT </t>
  </si>
  <si>
    <t>Honey</t>
  </si>
  <si>
    <t>Cropland area under organic agric.</t>
  </si>
  <si>
    <t>Lao People's Democratic Republic</t>
  </si>
  <si>
    <t>Humid tropical forest</t>
  </si>
  <si>
    <t>Humid Tropical Forest</t>
  </si>
  <si>
    <t>Other Forest</t>
  </si>
  <si>
    <t>Estimate pre-1990 artificial surface increases using fitted line from 2001-2007; or try CCI_LC data for line slope.</t>
  </si>
  <si>
    <t>Taro (cocoyam)</t>
  </si>
  <si>
    <t>Cattle and Buffaloes</t>
  </si>
  <si>
    <t>Meat, duck</t>
  </si>
  <si>
    <t>Meat, goose and guinea fowl</t>
  </si>
  <si>
    <t>Rice (Milled Equivalent)</t>
  </si>
  <si>
    <t>Cassava and products</t>
  </si>
  <si>
    <t>Mangos, mangosteens, guavas</t>
  </si>
  <si>
    <t xml:space="preserve"> Oilcrops</t>
  </si>
  <si>
    <t xml:space="preserve">Compound Ratio </t>
  </si>
  <si>
    <t>Agriculture area certified organic</t>
  </si>
  <si>
    <t>Analyzed file: C:/Users/ifitz/OneDrive - University of Virginia/Desktop/HANPP Calculation/Africa/DRC/DRC NPP/DRC NPPo 2011.tif (band 1)</t>
  </si>
  <si>
    <t>Extent: 12.5000000000000000,-13.0000000000000000 : 31.0000000000000000,5.0000000000000000</t>
  </si>
  <si>
    <t>Width in pixels: 37 (units per pixel 0.5)</t>
  </si>
  <si>
    <t>Height in pixels: 36 (units per pixel 0.5)</t>
  </si>
  <si>
    <t>Total pixel count: 1332</t>
  </si>
  <si>
    <t>NODATA pixel count: 570</t>
  </si>
  <si>
    <t>LPJmL4: (PNV NPP) - (Standard NPP) Global Scenarios Masked with DRC Shapefile</t>
  </si>
  <si>
    <t>Democratic Republic of the Congo</t>
  </si>
  <si>
    <t>Cropland area certified organic</t>
  </si>
  <si>
    <t>Anthropogenic Fraction, MT DM</t>
  </si>
  <si>
    <t>Meat, game</t>
  </si>
  <si>
    <t>Game</t>
  </si>
  <si>
    <t>Sisal</t>
  </si>
  <si>
    <t>Yams</t>
  </si>
  <si>
    <t>Bambara beans</t>
  </si>
  <si>
    <t>Cow peas, dry</t>
  </si>
  <si>
    <t>Melonseed</t>
  </si>
  <si>
    <t>Oil palm fruit</t>
  </si>
  <si>
    <t>Oilseeds nes</t>
  </si>
  <si>
    <t>Palm kernels</t>
  </si>
  <si>
    <t>Country</t>
  </si>
  <si>
    <t>Cocoa Beans</t>
  </si>
  <si>
    <t>assumed</t>
  </si>
  <si>
    <t>Carrots and Turnips</t>
  </si>
  <si>
    <t>Pumpkins, Squash, and Gourds</t>
  </si>
  <si>
    <t>Total Pulses</t>
  </si>
  <si>
    <t>Total Dry Beans</t>
  </si>
  <si>
    <t>Melon Seeds</t>
  </si>
  <si>
    <t>Oil Seeds, nes</t>
  </si>
  <si>
    <t>Pulses</t>
  </si>
  <si>
    <t>Dry Beans</t>
  </si>
  <si>
    <t>Population</t>
  </si>
  <si>
    <t>HANPP per Capita (MT C)</t>
  </si>
  <si>
    <t>NPPo per Capita (MT 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</si>
</sst>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00"/>
    <numFmt numFmtId="166" formatCode="0.0000%"/>
    <numFmt numFmtId="167" formatCode="0.0000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Arial"/>
      <family val="2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u/>
      <sz val="18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0"/>
      <name val="Arial"/>
      <family val="2"/>
    </font>
    <font>
      <b/>
      <sz val="11"/>
      <color theme="1"/>
      <name val="Times New Roman"/>
      <family val="1"/>
    </font>
    <font>
      <b/>
      <sz val="12"/>
      <name val="Calibri"/>
      <family val="2"/>
      <scheme val="minor"/>
    </font>
    <font>
      <sz val="11"/>
      <color indexed="0"/>
      <name val="Arial"/>
      <family val="2"/>
    </font>
    <font>
      <b/>
      <sz val="11"/>
      <name val="Times New Roman"/>
      <family val="1"/>
    </font>
    <font>
      <b/>
      <sz val="12"/>
      <name val="Arial"/>
      <family val="2"/>
    </font>
    <font>
      <sz val="11"/>
      <color rgb="FF00B050"/>
      <name val="Calibri"/>
      <family val="2"/>
      <scheme val="minor"/>
    </font>
    <font>
      <b/>
      <sz val="12"/>
      <color rgb="FF00B050"/>
      <name val="Arial"/>
      <family val="2"/>
    </font>
    <font>
      <sz val="11"/>
      <color rgb="FF00B05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43">
    <xf numFmtId="0" fontId="0" fillId="0" borderId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5" applyNumberFormat="0" applyAlignment="0" applyProtection="0"/>
    <xf numFmtId="0" fontId="26" fillId="7" borderId="6" applyNumberFormat="0" applyAlignment="0" applyProtection="0"/>
    <xf numFmtId="0" fontId="27" fillId="7" borderId="5" applyNumberFormat="0" applyAlignment="0" applyProtection="0"/>
    <xf numFmtId="0" fontId="28" fillId="0" borderId="7" applyNumberFormat="0" applyFill="0" applyAlignment="0" applyProtection="0"/>
    <xf numFmtId="0" fontId="29" fillId="8" borderId="8" applyNumberFormat="0" applyAlignment="0" applyProtection="0"/>
    <xf numFmtId="0" fontId="2" fillId="0" borderId="0" applyNumberFormat="0" applyFill="0" applyBorder="0" applyAlignment="0" applyProtection="0"/>
    <xf numFmtId="0" fontId="17" fillId="9" borderId="9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3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1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53" fillId="0" borderId="0">
      <alignment vertical="top"/>
      <protection locked="0"/>
    </xf>
  </cellStyleXfs>
  <cellXfs count="280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0" fontId="14" fillId="0" borderId="0" xfId="0" applyFont="1" applyAlignment="1">
      <alignment vertical="center" wrapText="1"/>
    </xf>
    <xf numFmtId="2" fontId="0" fillId="0" borderId="0" xfId="0" applyNumberFormat="1"/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6" fillId="0" borderId="0" xfId="0" applyFont="1" applyAlignment="1">
      <alignment horizontal="center" wrapText="1"/>
    </xf>
    <xf numFmtId="0" fontId="1" fillId="0" borderId="0" xfId="0" applyFont="1"/>
    <xf numFmtId="3" fontId="0" fillId="0" borderId="0" xfId="0" applyNumberFormat="1"/>
    <xf numFmtId="0" fontId="1" fillId="0" borderId="0" xfId="0" applyFont="1" applyFill="1"/>
    <xf numFmtId="0" fontId="33" fillId="0" borderId="0" xfId="0" applyFont="1"/>
    <xf numFmtId="0" fontId="0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34" fillId="0" borderId="0" xfId="0" applyFont="1"/>
    <xf numFmtId="0" fontId="1" fillId="2" borderId="0" xfId="0" applyFont="1" applyFill="1"/>
    <xf numFmtId="0" fontId="11" fillId="0" borderId="0" xfId="0" applyFont="1"/>
    <xf numFmtId="4" fontId="0" fillId="36" borderId="0" xfId="0" applyNumberFormat="1" applyFill="1" applyAlignment="1">
      <alignment horizontal="center" wrapText="1"/>
    </xf>
    <xf numFmtId="4" fontId="4" fillId="36" borderId="0" xfId="0" applyNumberFormat="1" applyFont="1" applyFill="1" applyAlignment="1">
      <alignment horizontal="center" wrapText="1"/>
    </xf>
    <xf numFmtId="0" fontId="0" fillId="0" borderId="0" xfId="0"/>
    <xf numFmtId="3" fontId="0" fillId="0" borderId="0" xfId="0" applyNumberFormat="1" applyFill="1"/>
    <xf numFmtId="0" fontId="0" fillId="0" borderId="0" xfId="0" applyAlignment="1">
      <alignment horizontal="left"/>
    </xf>
    <xf numFmtId="1" fontId="0" fillId="0" borderId="0" xfId="0" applyNumberFormat="1"/>
    <xf numFmtId="0" fontId="37" fillId="0" borderId="1" xfId="0" applyFont="1" applyBorder="1"/>
    <xf numFmtId="0" fontId="7" fillId="0" borderId="1" xfId="0" applyFont="1" applyBorder="1"/>
    <xf numFmtId="3" fontId="37" fillId="0" borderId="1" xfId="0" applyNumberFormat="1" applyFont="1" applyBorder="1"/>
    <xf numFmtId="0" fontId="37" fillId="0" borderId="0" xfId="0" applyFont="1"/>
    <xf numFmtId="0" fontId="36" fillId="0" borderId="1" xfId="0" applyFont="1" applyBorder="1"/>
    <xf numFmtId="0" fontId="35" fillId="0" borderId="1" xfId="0" applyFont="1" applyBorder="1"/>
    <xf numFmtId="3" fontId="36" fillId="0" borderId="1" xfId="0" applyNumberFormat="1" applyFont="1" applyBorder="1"/>
    <xf numFmtId="0" fontId="36" fillId="0" borderId="0" xfId="0" applyFont="1"/>
    <xf numFmtId="0" fontId="0" fillId="36" borderId="0" xfId="0" applyFill="1" applyAlignment="1">
      <alignment horizontal="center"/>
    </xf>
    <xf numFmtId="0" fontId="0" fillId="35" borderId="0" xfId="0" applyFill="1"/>
    <xf numFmtId="3" fontId="15" fillId="0" borderId="0" xfId="0" applyNumberFormat="1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/>
    <xf numFmtId="0" fontId="15" fillId="0" borderId="0" xfId="0" applyFont="1"/>
    <xf numFmtId="2" fontId="0" fillId="0" borderId="0" xfId="0" applyNumberFormat="1" applyAlignment="1">
      <alignment horizontal="center"/>
    </xf>
    <xf numFmtId="3" fontId="1" fillId="0" borderId="0" xfId="0" applyNumberFormat="1" applyFont="1"/>
    <xf numFmtId="0" fontId="39" fillId="0" borderId="0" xfId="0" applyFont="1"/>
    <xf numFmtId="3" fontId="11" fillId="0" borderId="0" xfId="0" applyNumberFormat="1" applyFont="1"/>
    <xf numFmtId="0" fontId="7" fillId="0" borderId="0" xfId="0" applyFont="1"/>
    <xf numFmtId="0" fontId="2" fillId="0" borderId="0" xfId="0" applyFont="1"/>
    <xf numFmtId="4" fontId="10" fillId="0" borderId="0" xfId="0" applyNumberFormat="1" applyFont="1" applyAlignment="1">
      <alignment horizontal="right" wrapText="1"/>
    </xf>
    <xf numFmtId="9" fontId="0" fillId="0" borderId="0" xfId="0" applyNumberFormat="1" applyAlignment="1">
      <alignment horizontal="center" wrapText="1"/>
    </xf>
    <xf numFmtId="0" fontId="4" fillId="0" borderId="0" xfId="0" applyFont="1"/>
    <xf numFmtId="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3" fontId="0" fillId="2" borderId="0" xfId="0" applyNumberFormat="1" applyFill="1"/>
    <xf numFmtId="11" fontId="14" fillId="0" borderId="0" xfId="0" applyNumberFormat="1" applyFont="1" applyAlignment="1">
      <alignment vertical="center" wrapText="1"/>
    </xf>
    <xf numFmtId="0" fontId="0" fillId="0" borderId="0" xfId="0" applyAlignment="1"/>
    <xf numFmtId="0" fontId="13" fillId="0" borderId="0" xfId="0" applyFont="1" applyAlignment="1">
      <alignment vertical="center"/>
    </xf>
    <xf numFmtId="0" fontId="40" fillId="0" borderId="0" xfId="0" applyFont="1"/>
    <xf numFmtId="0" fontId="41" fillId="0" borderId="0" xfId="0" applyFont="1"/>
    <xf numFmtId="0" fontId="42" fillId="0" borderId="0" xfId="0" applyFont="1"/>
    <xf numFmtId="0" fontId="14" fillId="0" borderId="0" xfId="0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3" fontId="0" fillId="0" borderId="0" xfId="0" applyNumberFormat="1" applyAlignment="1"/>
    <xf numFmtId="0" fontId="15" fillId="0" borderId="0" xfId="0" applyFont="1" applyAlignment="1"/>
    <xf numFmtId="3" fontId="1" fillId="0" borderId="0" xfId="0" applyNumberFormat="1" applyFont="1" applyAlignment="1"/>
    <xf numFmtId="3" fontId="4" fillId="0" borderId="0" xfId="0" applyNumberFormat="1" applyFont="1" applyAlignment="1"/>
    <xf numFmtId="0" fontId="43" fillId="0" borderId="0" xfId="0" applyFont="1" applyAlignment="1">
      <alignment horizontal="left"/>
    </xf>
    <xf numFmtId="0" fontId="36" fillId="0" borderId="0" xfId="0" applyFont="1" applyBorder="1"/>
    <xf numFmtId="3" fontId="36" fillId="0" borderId="0" xfId="0" applyNumberFormat="1" applyFont="1" applyBorder="1"/>
    <xf numFmtId="3" fontId="35" fillId="0" borderId="1" xfId="0" applyNumberFormat="1" applyFont="1" applyBorder="1"/>
    <xf numFmtId="3" fontId="35" fillId="0" borderId="0" xfId="0" applyNumberFormat="1" applyFont="1"/>
    <xf numFmtId="3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38" borderId="0" xfId="0" applyFill="1"/>
    <xf numFmtId="3" fontId="0" fillId="0" borderId="0" xfId="0" applyNumberFormat="1" applyAlignment="1">
      <alignment horizontal="right"/>
    </xf>
    <xf numFmtId="3" fontId="36" fillId="0" borderId="0" xfId="0" applyNumberFormat="1" applyFont="1"/>
    <xf numFmtId="3" fontId="1" fillId="0" borderId="0" xfId="0" applyNumberFormat="1" applyFont="1" applyAlignment="1">
      <alignment horizontal="right"/>
    </xf>
    <xf numFmtId="0" fontId="0" fillId="0" borderId="11" xfId="0" applyBorder="1" applyAlignment="1"/>
    <xf numFmtId="10" fontId="0" fillId="0" borderId="11" xfId="0" applyNumberFormat="1" applyBorder="1" applyAlignment="1">
      <alignment wrapText="1"/>
    </xf>
    <xf numFmtId="0" fontId="0" fillId="39" borderId="0" xfId="0" applyFill="1"/>
    <xf numFmtId="3" fontId="0" fillId="39" borderId="0" xfId="0" applyNumberFormat="1" applyFill="1"/>
    <xf numFmtId="3" fontId="0" fillId="39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3" fontId="0" fillId="39" borderId="0" xfId="0" applyNumberFormat="1" applyFill="1" applyAlignment="1">
      <alignment wrapText="1"/>
    </xf>
    <xf numFmtId="3" fontId="36" fillId="0" borderId="1" xfId="0" applyNumberFormat="1" applyFont="1" applyBorder="1" applyAlignment="1">
      <alignment horizontal="center"/>
    </xf>
    <xf numFmtId="3" fontId="0" fillId="40" borderId="0" xfId="0" applyNumberFormat="1" applyFill="1" applyAlignment="1"/>
    <xf numFmtId="3" fontId="14" fillId="40" borderId="0" xfId="0" applyNumberFormat="1" applyFont="1" applyFill="1" applyAlignment="1">
      <alignment vertical="center" wrapText="1"/>
    </xf>
    <xf numFmtId="3" fontId="14" fillId="40" borderId="0" xfId="0" applyNumberFormat="1" applyFont="1" applyFill="1" applyAlignment="1">
      <alignment horizontal="center" vertical="center" wrapText="1"/>
    </xf>
    <xf numFmtId="3" fontId="6" fillId="0" borderId="1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center"/>
    </xf>
    <xf numFmtId="10" fontId="1" fillId="0" borderId="0" xfId="0" applyNumberFormat="1" applyFont="1"/>
    <xf numFmtId="10" fontId="0" fillId="0" borderId="0" xfId="0" applyNumberFormat="1" applyAlignment="1">
      <alignment horizontal="center"/>
    </xf>
    <xf numFmtId="3" fontId="14" fillId="0" borderId="0" xfId="0" applyNumberFormat="1" applyFont="1" applyAlignment="1">
      <alignment horizontal="center" vertical="center" wrapText="1"/>
    </xf>
    <xf numFmtId="0" fontId="0" fillId="0" borderId="0" xfId="0" applyFont="1"/>
    <xf numFmtId="2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3" fontId="16" fillId="0" borderId="0" xfId="0" applyNumberFormat="1" applyFont="1"/>
    <xf numFmtId="3" fontId="32" fillId="0" borderId="0" xfId="0" applyNumberFormat="1" applyFont="1"/>
    <xf numFmtId="0" fontId="0" fillId="0" borderId="0" xfId="0" applyBorder="1"/>
    <xf numFmtId="0" fontId="35" fillId="0" borderId="0" xfId="0" applyFont="1"/>
    <xf numFmtId="1" fontId="0" fillId="0" borderId="0" xfId="0" applyNumberFormat="1" applyAlignment="1">
      <alignment horizontal="center"/>
    </xf>
    <xf numFmtId="0" fontId="6" fillId="0" borderId="0" xfId="0" applyFont="1"/>
    <xf numFmtId="0" fontId="11" fillId="2" borderId="0" xfId="0" applyFont="1" applyFill="1"/>
    <xf numFmtId="0" fontId="6" fillId="2" borderId="0" xfId="0" applyFont="1" applyFill="1"/>
    <xf numFmtId="0" fontId="44" fillId="0" borderId="0" xfId="0" applyFont="1"/>
    <xf numFmtId="3" fontId="6" fillId="0" borderId="0" xfId="0" applyNumberFormat="1" applyFont="1"/>
    <xf numFmtId="1" fontId="6" fillId="0" borderId="0" xfId="0" applyNumberFormat="1" applyFont="1"/>
    <xf numFmtId="0" fontId="6" fillId="0" borderId="0" xfId="0" applyFont="1" applyAlignment="1">
      <alignment vertical="top"/>
    </xf>
    <xf numFmtId="0" fontId="45" fillId="0" borderId="0" xfId="0" applyFont="1"/>
    <xf numFmtId="4" fontId="6" fillId="0" borderId="0" xfId="0" applyNumberFormat="1" applyFont="1" applyFill="1" applyAlignment="1">
      <alignment horizontal="center" wrapText="1"/>
    </xf>
    <xf numFmtId="0" fontId="47" fillId="0" borderId="0" xfId="0" applyFont="1"/>
    <xf numFmtId="0" fontId="6" fillId="0" borderId="0" xfId="0" applyFont="1" applyFill="1" applyAlignment="1">
      <alignment horizontal="center"/>
    </xf>
    <xf numFmtId="0" fontId="0" fillId="41" borderId="0" xfId="0" applyFill="1"/>
    <xf numFmtId="3" fontId="0" fillId="0" borderId="0" xfId="0" applyNumberFormat="1" applyFill="1" applyAlignment="1">
      <alignment horizontal="center" wrapText="1"/>
    </xf>
    <xf numFmtId="0" fontId="6" fillId="0" borderId="0" xfId="0" applyFont="1" applyFill="1"/>
    <xf numFmtId="0" fontId="11" fillId="0" borderId="0" xfId="0" applyFont="1" applyFill="1"/>
    <xf numFmtId="3" fontId="1" fillId="0" borderId="0" xfId="0" applyNumberFormat="1" applyFont="1" applyFill="1"/>
    <xf numFmtId="0" fontId="46" fillId="0" borderId="0" xfId="0" applyFont="1"/>
    <xf numFmtId="3" fontId="47" fillId="0" borderId="0" xfId="0" applyNumberFormat="1" applyFont="1"/>
    <xf numFmtId="0" fontId="48" fillId="0" borderId="0" xfId="0" applyFont="1" applyFill="1"/>
    <xf numFmtId="164" fontId="0" fillId="34" borderId="0" xfId="0" applyNumberFormat="1" applyFill="1" applyAlignment="1">
      <alignment horizontal="center" wrapText="1"/>
    </xf>
    <xf numFmtId="164" fontId="0" fillId="34" borderId="0" xfId="0" applyNumberFormat="1" applyFill="1" applyAlignment="1">
      <alignment horizontal="center" vertical="top" wrapText="1"/>
    </xf>
    <xf numFmtId="3" fontId="0" fillId="34" borderId="0" xfId="0" applyNumberForma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3" fontId="49" fillId="0" borderId="0" xfId="0" applyNumberFormat="1" applyFont="1"/>
    <xf numFmtId="1" fontId="49" fillId="0" borderId="0" xfId="0" applyNumberFormat="1" applyFont="1"/>
    <xf numFmtId="3" fontId="38" fillId="0" borderId="0" xfId="0" applyNumberFormat="1" applyFont="1"/>
    <xf numFmtId="3" fontId="38" fillId="0" borderId="0" xfId="0" applyNumberFormat="1" applyFont="1" applyAlignment="1">
      <alignment horizontal="center"/>
    </xf>
    <xf numFmtId="1" fontId="38" fillId="0" borderId="0" xfId="0" applyNumberFormat="1" applyFont="1"/>
    <xf numFmtId="3" fontId="1" fillId="0" borderId="0" xfId="0" applyNumberFormat="1" applyFont="1" applyAlignment="1">
      <alignment horizontal="center"/>
    </xf>
    <xf numFmtId="0" fontId="0" fillId="42" borderId="0" xfId="0" applyFill="1"/>
    <xf numFmtId="0" fontId="50" fillId="0" borderId="0" xfId="0" applyFont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52" fillId="0" borderId="0" xfId="0" applyFont="1"/>
    <xf numFmtId="3" fontId="1" fillId="0" borderId="0" xfId="0" applyNumberFormat="1" applyFont="1" applyFill="1" applyAlignment="1"/>
    <xf numFmtId="4" fontId="4" fillId="0" borderId="0" xfId="0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Alignment="1">
      <alignment horizontal="center" wrapText="1"/>
    </xf>
    <xf numFmtId="4" fontId="11" fillId="0" borderId="0" xfId="0" applyNumberFormat="1" applyFont="1" applyFill="1" applyAlignment="1">
      <alignment horizontal="center" wrapText="1"/>
    </xf>
    <xf numFmtId="4" fontId="1" fillId="0" borderId="0" xfId="0" applyNumberFormat="1" applyFont="1" applyFill="1" applyAlignment="1">
      <alignment horizontal="center" wrapText="1"/>
    </xf>
    <xf numFmtId="4" fontId="50" fillId="0" borderId="0" xfId="0" applyNumberFormat="1" applyFont="1" applyFill="1" applyAlignment="1">
      <alignment horizontal="center" vertical="top" wrapText="1"/>
    </xf>
    <xf numFmtId="9" fontId="1" fillId="0" borderId="0" xfId="0" applyNumberFormat="1" applyFont="1" applyFill="1" applyAlignment="1">
      <alignment horizontal="center" wrapText="1"/>
    </xf>
    <xf numFmtId="3" fontId="1" fillId="2" borderId="0" xfId="0" applyNumberFormat="1" applyFont="1" applyFill="1"/>
    <xf numFmtId="3" fontId="51" fillId="2" borderId="0" xfId="0" applyNumberFormat="1" applyFont="1" applyFill="1"/>
    <xf numFmtId="0" fontId="35" fillId="0" borderId="0" xfId="0" applyFont="1" applyFill="1"/>
    <xf numFmtId="0" fontId="51" fillId="0" borderId="0" xfId="0" applyFont="1" applyFill="1"/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left" wrapText="1"/>
    </xf>
    <xf numFmtId="0" fontId="0" fillId="0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0" fontId="0" fillId="0" borderId="12" xfId="0" applyBorder="1"/>
    <xf numFmtId="3" fontId="54" fillId="0" borderId="0" xfId="0" applyNumberFormat="1" applyFont="1" applyAlignment="1">
      <alignment vertical="center" wrapText="1"/>
    </xf>
    <xf numFmtId="0" fontId="47" fillId="0" borderId="0" xfId="0" applyFont="1" applyFill="1" applyAlignment="1">
      <alignment horizontal="left"/>
    </xf>
    <xf numFmtId="3" fontId="33" fillId="0" borderId="0" xfId="0" applyNumberFormat="1" applyFont="1"/>
    <xf numFmtId="0" fontId="48" fillId="0" borderId="0" xfId="0" applyFont="1"/>
    <xf numFmtId="0" fontId="55" fillId="0" borderId="0" xfId="0" applyFont="1"/>
    <xf numFmtId="0" fontId="0" fillId="0" borderId="0" xfId="0" applyFont="1" applyFill="1"/>
    <xf numFmtId="0" fontId="0" fillId="0" borderId="0" xfId="0" applyFont="1" applyFill="1" applyAlignment="1">
      <alignment wrapText="1"/>
    </xf>
    <xf numFmtId="3" fontId="0" fillId="0" borderId="0" xfId="0" applyNumberFormat="1" applyFont="1" applyFill="1"/>
    <xf numFmtId="0" fontId="6" fillId="0" borderId="0" xfId="0" applyFont="1" applyFill="1" applyAlignment="1"/>
    <xf numFmtId="0" fontId="34" fillId="0" borderId="0" xfId="0" applyFont="1" applyBorder="1"/>
    <xf numFmtId="0" fontId="6" fillId="0" borderId="0" xfId="0" applyFont="1" applyBorder="1"/>
    <xf numFmtId="0" fontId="36" fillId="0" borderId="0" xfId="0" applyFont="1" applyFill="1"/>
    <xf numFmtId="1" fontId="56" fillId="0" borderId="0" xfId="42" applyNumberFormat="1" applyFont="1" applyAlignment="1" applyProtection="1"/>
    <xf numFmtId="1" fontId="56" fillId="0" borderId="0" xfId="42" applyNumberFormat="1" applyFont="1">
      <alignment vertical="top"/>
      <protection locked="0"/>
    </xf>
    <xf numFmtId="3" fontId="56" fillId="0" borderId="0" xfId="42" applyNumberFormat="1" applyFont="1" applyAlignment="1" applyProtection="1"/>
    <xf numFmtId="3" fontId="56" fillId="0" borderId="0" xfId="42" applyNumberFormat="1" applyFont="1">
      <alignment vertical="top"/>
      <protection locked="0"/>
    </xf>
    <xf numFmtId="3" fontId="48" fillId="0" borderId="0" xfId="42" applyNumberFormat="1" applyFont="1" applyAlignment="1" applyProtection="1"/>
    <xf numFmtId="10" fontId="6" fillId="0" borderId="0" xfId="0" applyNumberFormat="1" applyFont="1" applyAlignment="1">
      <alignment horizontal="center"/>
    </xf>
    <xf numFmtId="4" fontId="11" fillId="0" borderId="0" xfId="0" applyNumberFormat="1" applyFont="1"/>
    <xf numFmtId="3" fontId="7" fillId="0" borderId="1" xfId="0" applyNumberFormat="1" applyFont="1" applyBorder="1"/>
    <xf numFmtId="167" fontId="0" fillId="0" borderId="0" xfId="0" applyNumberFormat="1" applyAlignment="1">
      <alignment wrapText="1"/>
    </xf>
    <xf numFmtId="167" fontId="1" fillId="0" borderId="0" xfId="0" applyNumberFormat="1" applyFont="1" applyFill="1" applyAlignment="1">
      <alignment wrapText="1"/>
    </xf>
    <xf numFmtId="167" fontId="0" fillId="0" borderId="0" xfId="0" applyNumberFormat="1" applyFill="1" applyAlignment="1">
      <alignment wrapText="1"/>
    </xf>
    <xf numFmtId="167" fontId="0" fillId="0" borderId="0" xfId="0" applyNumberFormat="1" applyFont="1" applyFill="1" applyAlignment="1">
      <alignment wrapText="1"/>
    </xf>
    <xf numFmtId="167" fontId="0" fillId="0" borderId="0" xfId="0" applyNumberFormat="1"/>
    <xf numFmtId="167" fontId="0" fillId="0" borderId="0" xfId="0" applyNumberFormat="1" applyAlignment="1">
      <alignment horizontal="center" wrapText="1"/>
    </xf>
    <xf numFmtId="167" fontId="1" fillId="0" borderId="0" xfId="0" applyNumberFormat="1" applyFont="1" applyFill="1" applyAlignment="1">
      <alignment horizontal="center"/>
    </xf>
    <xf numFmtId="0" fontId="0" fillId="38" borderId="0" xfId="0" applyFill="1" applyAlignment="1">
      <alignment wrapText="1"/>
    </xf>
    <xf numFmtId="3" fontId="0" fillId="38" borderId="0" xfId="0" applyNumberFormat="1" applyFill="1"/>
    <xf numFmtId="0" fontId="4" fillId="38" borderId="0" xfId="0" applyFont="1" applyFill="1"/>
    <xf numFmtId="166" fontId="6" fillId="0" borderId="0" xfId="0" applyNumberFormat="1" applyFont="1" applyFill="1" applyAlignment="1">
      <alignment horizontal="center" wrapText="1"/>
    </xf>
    <xf numFmtId="1" fontId="56" fillId="0" borderId="0" xfId="42" applyNumberFormat="1" applyFont="1" applyAlignment="1" applyProtection="1">
      <alignment horizontal="center"/>
    </xf>
    <xf numFmtId="3" fontId="56" fillId="0" borderId="0" xfId="42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166" fontId="56" fillId="0" borderId="0" xfId="42" applyNumberFormat="1" applyFont="1" applyAlignment="1">
      <alignment horizontal="center" vertical="top"/>
      <protection locked="0"/>
    </xf>
    <xf numFmtId="3" fontId="11" fillId="0" borderId="0" xfId="0" applyNumberFormat="1" applyFont="1" applyAlignment="1">
      <alignment horizontal="center"/>
    </xf>
    <xf numFmtId="0" fontId="0" fillId="38" borderId="0" xfId="0" applyFont="1" applyFill="1"/>
    <xf numFmtId="0" fontId="0" fillId="38" borderId="0" xfId="0" applyFill="1" applyAlignment="1">
      <alignment horizontal="center"/>
    </xf>
    <xf numFmtId="3" fontId="51" fillId="0" borderId="0" xfId="0" applyNumberFormat="1" applyFont="1" applyFill="1"/>
    <xf numFmtId="3" fontId="0" fillId="43" borderId="0" xfId="0" applyNumberFormat="1" applyFill="1"/>
    <xf numFmtId="0" fontId="2" fillId="38" borderId="0" xfId="0" applyFont="1" applyFill="1" applyAlignment="1"/>
    <xf numFmtId="165" fontId="14" fillId="38" borderId="0" xfId="0" applyNumberFormat="1" applyFont="1" applyFill="1" applyAlignment="1">
      <alignment vertical="center" wrapText="1"/>
    </xf>
    <xf numFmtId="165" fontId="14" fillId="38" borderId="0" xfId="0" applyNumberFormat="1" applyFont="1" applyFill="1" applyAlignment="1">
      <alignment horizontal="center" vertical="center" wrapText="1"/>
    </xf>
    <xf numFmtId="0" fontId="0" fillId="38" borderId="0" xfId="0" applyFill="1" applyAlignment="1"/>
    <xf numFmtId="4" fontId="0" fillId="38" borderId="0" xfId="0" applyNumberFormat="1" applyFill="1" applyAlignment="1">
      <alignment wrapText="1"/>
    </xf>
    <xf numFmtId="4" fontId="0" fillId="38" borderId="0" xfId="0" applyNumberFormat="1" applyFill="1" applyAlignment="1">
      <alignment horizontal="center" wrapText="1"/>
    </xf>
    <xf numFmtId="3" fontId="0" fillId="0" borderId="0" xfId="0" applyNumberFormat="1" applyFill="1" applyAlignment="1">
      <alignment wrapText="1"/>
    </xf>
    <xf numFmtId="3" fontId="0" fillId="0" borderId="0" xfId="0" applyNumberFormat="1" applyFill="1" applyAlignment="1">
      <alignment horizontal="center"/>
    </xf>
    <xf numFmtId="3" fontId="15" fillId="0" borderId="0" xfId="0" applyNumberFormat="1" applyFont="1" applyFill="1"/>
    <xf numFmtId="3" fontId="47" fillId="0" borderId="0" xfId="0" applyNumberFormat="1" applyFont="1" applyFill="1"/>
    <xf numFmtId="3" fontId="0" fillId="0" borderId="0" xfId="0" applyNumberFormat="1" applyFont="1" applyFill="1" applyAlignment="1">
      <alignment horizontal="center"/>
    </xf>
    <xf numFmtId="0" fontId="6" fillId="0" borderId="0" xfId="0" applyFont="1" applyAlignment="1">
      <alignment wrapText="1"/>
    </xf>
    <xf numFmtId="3" fontId="1" fillId="2" borderId="0" xfId="0" applyNumberFormat="1" applyFont="1" applyFill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0" fillId="43" borderId="0" xfId="0" applyFill="1"/>
    <xf numFmtId="3" fontId="16" fillId="43" borderId="0" xfId="0" applyNumberFormat="1" applyFont="1" applyFill="1"/>
    <xf numFmtId="10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3" fontId="15" fillId="43" borderId="0" xfId="0" applyNumberFormat="1" applyFont="1" applyFill="1"/>
    <xf numFmtId="3" fontId="14" fillId="0" borderId="0" xfId="0" applyNumberFormat="1" applyFont="1" applyFill="1" applyAlignment="1">
      <alignment vertical="center" wrapText="1"/>
    </xf>
    <xf numFmtId="0" fontId="0" fillId="35" borderId="0" xfId="0" applyFill="1" applyAlignment="1"/>
    <xf numFmtId="0" fontId="0" fillId="35" borderId="0" xfId="0" applyFill="1" applyAlignment="1">
      <alignment wrapText="1"/>
    </xf>
    <xf numFmtId="3" fontId="50" fillId="0" borderId="0" xfId="0" applyNumberFormat="1" applyFont="1" applyAlignment="1"/>
    <xf numFmtId="3" fontId="57" fillId="0" borderId="0" xfId="0" applyNumberFormat="1" applyFont="1" applyAlignment="1">
      <alignment vertical="center" wrapText="1"/>
    </xf>
    <xf numFmtId="3" fontId="57" fillId="0" borderId="0" xfId="0" applyNumberFormat="1" applyFont="1" applyAlignment="1">
      <alignment horizontal="center" vertical="center" wrapText="1"/>
    </xf>
    <xf numFmtId="3" fontId="50" fillId="0" borderId="0" xfId="0" applyNumberFormat="1" applyFont="1"/>
    <xf numFmtId="164" fontId="0" fillId="0" borderId="0" xfId="0" applyNumberFormat="1" applyFill="1" applyAlignment="1">
      <alignment horizontal="center" vertical="top" wrapText="1"/>
    </xf>
    <xf numFmtId="1" fontId="6" fillId="0" borderId="0" xfId="0" applyNumberFormat="1" applyFont="1" applyFill="1"/>
    <xf numFmtId="0" fontId="6" fillId="39" borderId="0" xfId="0" applyFont="1" applyFill="1"/>
    <xf numFmtId="1" fontId="6" fillId="39" borderId="0" xfId="0" applyNumberFormat="1" applyFont="1" applyFill="1"/>
    <xf numFmtId="164" fontId="0" fillId="39" borderId="0" xfId="0" applyNumberFormat="1" applyFill="1" applyAlignment="1">
      <alignment horizontal="center" vertical="top" wrapText="1"/>
    </xf>
    <xf numFmtId="0" fontId="58" fillId="0" borderId="0" xfId="0" applyFont="1"/>
    <xf numFmtId="0" fontId="46" fillId="0" borderId="0" xfId="0" applyFont="1" applyFill="1"/>
    <xf numFmtId="0" fontId="46" fillId="0" borderId="0" xfId="0" applyFont="1" applyFill="1" applyAlignment="1">
      <alignment horizontal="left"/>
    </xf>
    <xf numFmtId="0" fontId="46" fillId="0" borderId="0" xfId="0" applyFont="1" applyFill="1" applyAlignment="1">
      <alignment horizontal="center"/>
    </xf>
    <xf numFmtId="0" fontId="46" fillId="38" borderId="0" xfId="0" applyFont="1" applyFill="1"/>
    <xf numFmtId="4" fontId="6" fillId="38" borderId="0" xfId="0" applyNumberFormat="1" applyFont="1" applyFill="1" applyAlignment="1">
      <alignment horizontal="left"/>
    </xf>
    <xf numFmtId="4" fontId="0" fillId="38" borderId="0" xfId="0" applyNumberFormat="1" applyFont="1" applyFill="1" applyAlignment="1">
      <alignment horizontal="center"/>
    </xf>
    <xf numFmtId="4" fontId="4" fillId="38" borderId="0" xfId="0" applyNumberFormat="1" applyFont="1" applyFill="1" applyAlignment="1">
      <alignment horizontal="center" vertical="top"/>
    </xf>
    <xf numFmtId="9" fontId="0" fillId="38" borderId="0" xfId="0" applyNumberFormat="1" applyFont="1" applyFill="1" applyAlignment="1">
      <alignment horizontal="center"/>
    </xf>
    <xf numFmtId="0" fontId="0" fillId="38" borderId="0" xfId="0" applyFont="1" applyFill="1" applyAlignment="1">
      <alignment horizontal="center"/>
    </xf>
    <xf numFmtId="3" fontId="32" fillId="43" borderId="0" xfId="0" applyNumberFormat="1" applyFont="1" applyFill="1"/>
    <xf numFmtId="2" fontId="0" fillId="2" borderId="0" xfId="0" applyNumberFormat="1" applyFill="1"/>
    <xf numFmtId="0" fontId="0" fillId="2" borderId="0" xfId="0" applyFill="1" applyAlignment="1" applyProtection="1">
      <alignment vertical="top"/>
      <protection locked="0"/>
    </xf>
    <xf numFmtId="4" fontId="6" fillId="38" borderId="0" xfId="0" applyNumberFormat="1" applyFont="1" applyFill="1" applyAlignment="1">
      <alignment horizontal="center" wrapText="1"/>
    </xf>
    <xf numFmtId="4" fontId="4" fillId="38" borderId="0" xfId="0" applyNumberFormat="1" applyFont="1" applyFill="1" applyAlignment="1">
      <alignment horizontal="center" wrapText="1"/>
    </xf>
    <xf numFmtId="167" fontId="0" fillId="38" borderId="0" xfId="0" applyNumberFormat="1" applyFill="1"/>
    <xf numFmtId="10" fontId="0" fillId="0" borderId="0" xfId="0" applyNumberFormat="1"/>
    <xf numFmtId="0" fontId="13" fillId="0" borderId="0" xfId="0" applyFont="1" applyAlignment="1">
      <alignment vertical="center" wrapText="1"/>
    </xf>
    <xf numFmtId="10" fontId="50" fillId="0" borderId="0" xfId="0" applyNumberFormat="1" applyFont="1"/>
    <xf numFmtId="0" fontId="0" fillId="37" borderId="0" xfId="0" applyFill="1"/>
    <xf numFmtId="3" fontId="0" fillId="35" borderId="0" xfId="0" applyNumberFormat="1" applyFill="1"/>
    <xf numFmtId="3" fontId="0" fillId="42" borderId="0" xfId="0" applyNumberFormat="1" applyFill="1"/>
    <xf numFmtId="167" fontId="0" fillId="0" borderId="0" xfId="0" applyNumberFormat="1" applyFill="1"/>
    <xf numFmtId="0" fontId="59" fillId="0" borderId="0" xfId="0" applyFont="1"/>
    <xf numFmtId="10" fontId="59" fillId="0" borderId="0" xfId="0" applyNumberFormat="1" applyFont="1"/>
    <xf numFmtId="0" fontId="60" fillId="0" borderId="0" xfId="0" applyFont="1" applyFill="1"/>
    <xf numFmtId="2" fontId="0" fillId="0" borderId="0" xfId="0" applyNumberFormat="1" applyFill="1"/>
    <xf numFmtId="0" fontId="0" fillId="0" borderId="0" xfId="0" applyFill="1" applyAlignment="1" applyProtection="1">
      <alignment vertical="top"/>
      <protection locked="0"/>
    </xf>
    <xf numFmtId="1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9" fontId="0" fillId="2" borderId="0" xfId="0" applyNumberFormat="1" applyFill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2" fontId="15" fillId="0" borderId="0" xfId="0" applyNumberFormat="1" applyFont="1" applyAlignment="1">
      <alignment horizontal="center" wrapText="1"/>
    </xf>
    <xf numFmtId="2" fontId="0" fillId="35" borderId="0" xfId="0" applyNumberFormat="1" applyFill="1"/>
    <xf numFmtId="0" fontId="61" fillId="0" borderId="0" xfId="0" applyFont="1" applyFill="1" applyAlignment="1">
      <alignment horizontal="left"/>
    </xf>
    <xf numFmtId="4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C03A13FB-5873-4227-B89C-E800C226FDC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-Appropriated Net Primary Productivity (HANPP) Democratic Republic of Congo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'DRC Summary'!$B$26</c:f>
              <c:strCache>
                <c:ptCount val="1"/>
                <c:pt idx="0">
                  <c:v>HANPP (MT C)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'DRC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Summary'!$Z$26:$AR$26</c:f>
              <c:numCache>
                <c:formatCode>#,##0</c:formatCode>
                <c:ptCount val="19"/>
                <c:pt idx="0">
                  <c:v>249912885.69932973</c:v>
                </c:pt>
                <c:pt idx="1">
                  <c:v>253680293.83134127</c:v>
                </c:pt>
                <c:pt idx="2">
                  <c:v>254227582.29091728</c:v>
                </c:pt>
                <c:pt idx="3">
                  <c:v>255992772.74652642</c:v>
                </c:pt>
                <c:pt idx="4">
                  <c:v>208850326.18125248</c:v>
                </c:pt>
                <c:pt idx="5">
                  <c:v>216870412.64756739</c:v>
                </c:pt>
                <c:pt idx="6">
                  <c:v>226330624.91667619</c:v>
                </c:pt>
                <c:pt idx="7">
                  <c:v>210051987.3219853</c:v>
                </c:pt>
                <c:pt idx="8">
                  <c:v>204361811.62516421</c:v>
                </c:pt>
                <c:pt idx="9">
                  <c:v>213459345.38000697</c:v>
                </c:pt>
                <c:pt idx="10">
                  <c:v>256733416.42487955</c:v>
                </c:pt>
                <c:pt idx="11">
                  <c:v>279250940.8037802</c:v>
                </c:pt>
                <c:pt idx="12">
                  <c:v>290320350.91057217</c:v>
                </c:pt>
                <c:pt idx="13">
                  <c:v>289869422.09975922</c:v>
                </c:pt>
                <c:pt idx="14">
                  <c:v>298330635.72462541</c:v>
                </c:pt>
                <c:pt idx="15">
                  <c:v>271673073.96707445</c:v>
                </c:pt>
                <c:pt idx="16">
                  <c:v>287292819.55401212</c:v>
                </c:pt>
                <c:pt idx="17">
                  <c:v>285848036.30856156</c:v>
                </c:pt>
                <c:pt idx="18">
                  <c:v>293470538.30296373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58-4515-BC9E-1D30B1ECC763}"/>
            </c:ext>
          </c:extLst>
        </c:ser>
        <c:ser>
          <c:idx val="2"/>
          <c:order val="2"/>
          <c:tx>
            <c:strRef>
              <c:f>'DRC Summary'!$B$30</c:f>
              <c:strCache>
                <c:ptCount val="1"/>
                <c:pt idx="0">
                  <c:v>NPP-potential (MT C)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'DRC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Summary'!$Z$30:$AR$30</c:f>
              <c:numCache>
                <c:formatCode>#,##0</c:formatCode>
                <c:ptCount val="19"/>
                <c:pt idx="0">
                  <c:v>1818383335.9051261</c:v>
                </c:pt>
                <c:pt idx="1">
                  <c:v>1814745006.6430347</c:v>
                </c:pt>
                <c:pt idx="2">
                  <c:v>1723458437.1370573</c:v>
                </c:pt>
                <c:pt idx="3">
                  <c:v>1827842618.414849</c:v>
                </c:pt>
                <c:pt idx="4">
                  <c:v>1909364601.4003286</c:v>
                </c:pt>
                <c:pt idx="5">
                  <c:v>1753710417.0674131</c:v>
                </c:pt>
                <c:pt idx="6">
                  <c:v>1747185981.2242415</c:v>
                </c:pt>
                <c:pt idx="7">
                  <c:v>1971348468.2645195</c:v>
                </c:pt>
                <c:pt idx="8">
                  <c:v>1955673214.6846273</c:v>
                </c:pt>
                <c:pt idx="9">
                  <c:v>1933529361.4220786</c:v>
                </c:pt>
                <c:pt idx="10">
                  <c:v>2006694956.4009852</c:v>
                </c:pt>
                <c:pt idx="11">
                  <c:v>2006694956.4009852</c:v>
                </c:pt>
                <c:pt idx="12">
                  <c:v>2006694956.4009852</c:v>
                </c:pt>
                <c:pt idx="13">
                  <c:v>1860941789.7171481</c:v>
                </c:pt>
                <c:pt idx="14">
                  <c:v>1948145178.7450731</c:v>
                </c:pt>
                <c:pt idx="15">
                  <c:v>2005348269.120172</c:v>
                </c:pt>
                <c:pt idx="16">
                  <c:v>1989399191.0529573</c:v>
                </c:pt>
                <c:pt idx="17">
                  <c:v>1989399191.0529573</c:v>
                </c:pt>
                <c:pt idx="18">
                  <c:v>1952563021.6803546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58-4515-BC9E-1D30B1ECC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strRef>
              <c:f>'DRC Summary'!$B$35</c:f>
              <c:strCache>
                <c:ptCount val="1"/>
                <c:pt idx="0">
                  <c:v>HANPP Intensity (%)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'DRC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Summary'!$Z$35:$AR$35</c:f>
              <c:numCache>
                <c:formatCode>0.00%</c:formatCode>
                <c:ptCount val="19"/>
                <c:pt idx="0">
                  <c:v>0.13743685435553776</c:v>
                </c:pt>
                <c:pt idx="1">
                  <c:v>0.13978839611224833</c:v>
                </c:pt>
                <c:pt idx="2">
                  <c:v>0.1475101324249109</c:v>
                </c:pt>
                <c:pt idx="3">
                  <c:v>0.14005186779621637</c:v>
                </c:pt>
                <c:pt idx="4">
                  <c:v>0.10938210859679789</c:v>
                </c:pt>
                <c:pt idx="5">
                  <c:v>0.12366375345493021</c:v>
                </c:pt>
                <c:pt idx="6">
                  <c:v>0.12954008751723606</c:v>
                </c:pt>
                <c:pt idx="7">
                  <c:v>0.10655243895408557</c:v>
                </c:pt>
                <c:pt idx="8">
                  <c:v>0.10449691190259498</c:v>
                </c:pt>
                <c:pt idx="9">
                  <c:v>0.11039881247161987</c:v>
                </c:pt>
                <c:pt idx="10">
                  <c:v>0.12793843708329833</c:v>
                </c:pt>
                <c:pt idx="11">
                  <c:v>0.13915963655214333</c:v>
                </c:pt>
                <c:pt idx="12">
                  <c:v>0.14467587611385777</c:v>
                </c:pt>
                <c:pt idx="13">
                  <c:v>0.15576490554485189</c:v>
                </c:pt>
                <c:pt idx="14">
                  <c:v>0.15313573083747256</c:v>
                </c:pt>
                <c:pt idx="15">
                  <c:v>0.13547426058131465</c:v>
                </c:pt>
                <c:pt idx="16">
                  <c:v>0.14441185099806569</c:v>
                </c:pt>
                <c:pt idx="17">
                  <c:v>0.14368561000432836</c:v>
                </c:pt>
                <c:pt idx="18">
                  <c:v>0.15030016191252366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58-4515-BC9E-1D30B1ECC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NPP Metric Tons Carbon)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HANPP Intensity</a:t>
                </a:r>
                <a:r>
                  <a:rPr lang="en-US" baseline="0"/>
                  <a:t> (% Potential NPP)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Democratic</a:t>
            </a:r>
            <a:r>
              <a:rPr lang="en-US" baseline="0"/>
              <a:t> Republic of Congo</a:t>
            </a:r>
            <a:r>
              <a:rPr lang="en-US"/>
              <a:t>: HANPP</a:t>
            </a:r>
            <a:r>
              <a:rPr lang="en-US" baseline="0"/>
              <a:t> Component Streams</a:t>
            </a:r>
            <a:endParaRPr lang="en-US"/>
          </a:p>
        </c:rich>
      </c:tx>
      <c:layout>
        <c:manualLayout>
          <c:xMode val="edge"/>
          <c:yMode val="edge"/>
          <c:x val="0.35690839085150555"/>
          <c:y val="8.98282900406950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'[2]Bol Graphs'!$C$5</c:f>
              <c:strCache>
                <c:ptCount val="1"/>
                <c:pt idx="0">
                  <c:v>Wood Harvest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Summary'!$Z$6:$AR$6</c:f>
              <c:numCache>
                <c:formatCode>#,##0</c:formatCode>
                <c:ptCount val="19"/>
                <c:pt idx="0">
                  <c:v>27514047.045925923</c:v>
                </c:pt>
                <c:pt idx="1">
                  <c:v>29590223.165925924</c:v>
                </c:pt>
                <c:pt idx="2">
                  <c:v>31151849.622222219</c:v>
                </c:pt>
                <c:pt idx="3">
                  <c:v>32213265.174814817</c:v>
                </c:pt>
                <c:pt idx="4">
                  <c:v>33045615.957037039</c:v>
                </c:pt>
                <c:pt idx="5">
                  <c:v>33654388.296296299</c:v>
                </c:pt>
                <c:pt idx="6">
                  <c:v>34262651.782222219</c:v>
                </c:pt>
                <c:pt idx="7">
                  <c:v>34786395.133333333</c:v>
                </c:pt>
                <c:pt idx="8">
                  <c:v>35462659.194074072</c:v>
                </c:pt>
                <c:pt idx="9">
                  <c:v>36108741.386666663</c:v>
                </c:pt>
                <c:pt idx="10">
                  <c:v>36797851.97481481</c:v>
                </c:pt>
                <c:pt idx="11">
                  <c:v>37515951.048888892</c:v>
                </c:pt>
                <c:pt idx="12">
                  <c:v>38336848.59259259</c:v>
                </c:pt>
                <c:pt idx="13">
                  <c:v>39061762.666666664</c:v>
                </c:pt>
                <c:pt idx="14">
                  <c:v>39720850.908148147</c:v>
                </c:pt>
                <c:pt idx="15">
                  <c:v>40434051.259259254</c:v>
                </c:pt>
                <c:pt idx="16">
                  <c:v>41025354.734259263</c:v>
                </c:pt>
                <c:pt idx="17">
                  <c:v>41611410.65925926</c:v>
                </c:pt>
                <c:pt idx="18">
                  <c:v>42101221.62055555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A1-47AD-88E8-D4FB53C5DFCD}"/>
            </c:ext>
          </c:extLst>
        </c:ser>
        <c:ser>
          <c:idx val="1"/>
          <c:order val="1"/>
          <c:tx>
            <c:strRef>
              <c:f>'[2]Bol Graphs'!$C$9</c:f>
              <c:strCache>
                <c:ptCount val="1"/>
                <c:pt idx="0">
                  <c:v>Permanent Crops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Summary'!$Z$10:$AR$10</c:f>
              <c:numCache>
                <c:formatCode>#,##0</c:formatCode>
                <c:ptCount val="19"/>
                <c:pt idx="0">
                  <c:v>871578.22685000009</c:v>
                </c:pt>
                <c:pt idx="1">
                  <c:v>888772.01980000001</c:v>
                </c:pt>
                <c:pt idx="2">
                  <c:v>907402.39439999999</c:v>
                </c:pt>
                <c:pt idx="3">
                  <c:v>758855.28305000009</c:v>
                </c:pt>
                <c:pt idx="4">
                  <c:v>749728.83525000012</c:v>
                </c:pt>
                <c:pt idx="5">
                  <c:v>734567.65234999999</c:v>
                </c:pt>
                <c:pt idx="6">
                  <c:v>742139.89095000003</c:v>
                </c:pt>
                <c:pt idx="7">
                  <c:v>721096.28355000005</c:v>
                </c:pt>
                <c:pt idx="8">
                  <c:v>725745.21449999989</c:v>
                </c:pt>
                <c:pt idx="9">
                  <c:v>706379.27525000018</c:v>
                </c:pt>
                <c:pt idx="10">
                  <c:v>687863.72405000008</c:v>
                </c:pt>
                <c:pt idx="11">
                  <c:v>694764.05599999998</c:v>
                </c:pt>
                <c:pt idx="12">
                  <c:v>699739.79149999993</c:v>
                </c:pt>
                <c:pt idx="13">
                  <c:v>706461.15550000011</c:v>
                </c:pt>
                <c:pt idx="14">
                  <c:v>712281.40299999993</c:v>
                </c:pt>
                <c:pt idx="15">
                  <c:v>720609.45400000003</c:v>
                </c:pt>
                <c:pt idx="16">
                  <c:v>727051.67200000014</c:v>
                </c:pt>
                <c:pt idx="17">
                  <c:v>732867.77020000014</c:v>
                </c:pt>
                <c:pt idx="18">
                  <c:v>936191.26409999991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A1-47AD-88E8-D4FB53C5DFCD}"/>
            </c:ext>
          </c:extLst>
        </c:ser>
        <c:ser>
          <c:idx val="2"/>
          <c:order val="2"/>
          <c:tx>
            <c:strRef>
              <c:f>'[1]LAO Graphs'!$C$11</c:f>
              <c:strCache>
                <c:ptCount val="1"/>
                <c:pt idx="0">
                  <c:v>Grazed NPP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Summary'!$Z$12:$AR$12</c:f>
              <c:numCache>
                <c:formatCode>#,##0</c:formatCode>
                <c:ptCount val="19"/>
                <c:pt idx="0">
                  <c:v>2677642.0382892992</c:v>
                </c:pt>
                <c:pt idx="1">
                  <c:v>2442996.9070868995</c:v>
                </c:pt>
                <c:pt idx="2">
                  <c:v>2323372.5310320002</c:v>
                </c:pt>
                <c:pt idx="3">
                  <c:v>2463728.5281023495</c:v>
                </c:pt>
                <c:pt idx="4">
                  <c:v>2365904.2470028996</c:v>
                </c:pt>
                <c:pt idx="5">
                  <c:v>2567033.1352594504</c:v>
                </c:pt>
                <c:pt idx="6">
                  <c:v>2146702.0987145258</c:v>
                </c:pt>
                <c:pt idx="7">
                  <c:v>2002638.8985375001</c:v>
                </c:pt>
                <c:pt idx="8">
                  <c:v>1954251.5090385501</c:v>
                </c:pt>
                <c:pt idx="9">
                  <c:v>1910422.1434502504</c:v>
                </c:pt>
                <c:pt idx="10">
                  <c:v>1858279.0537508749</c:v>
                </c:pt>
                <c:pt idx="11">
                  <c:v>1851243.4525623501</c:v>
                </c:pt>
                <c:pt idx="12">
                  <c:v>1843833.7050248003</c:v>
                </c:pt>
                <c:pt idx="13">
                  <c:v>1841941.218166125</c:v>
                </c:pt>
                <c:pt idx="14">
                  <c:v>1829307.2147370749</c:v>
                </c:pt>
                <c:pt idx="15">
                  <c:v>1820024.3067638252</c:v>
                </c:pt>
                <c:pt idx="16">
                  <c:v>1815732.7232044248</c:v>
                </c:pt>
                <c:pt idx="17">
                  <c:v>1812658.7378205254</c:v>
                </c:pt>
                <c:pt idx="18">
                  <c:v>1796518.0660225248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A1-47AD-88E8-D4FB53C5DFCD}"/>
            </c:ext>
          </c:extLst>
        </c:ser>
        <c:ser>
          <c:idx val="3"/>
          <c:order val="3"/>
          <c:tx>
            <c:strRef>
              <c:f>'[1]LAO Graphs'!$C$22</c:f>
              <c:strCache>
                <c:ptCount val="1"/>
                <c:pt idx="0">
                  <c:v>Arable Land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Summary'!$Z$18:$AR$18</c:f>
              <c:numCache>
                <c:formatCode>#,##0</c:formatCode>
                <c:ptCount val="19"/>
                <c:pt idx="0">
                  <c:v>65454741.115183234</c:v>
                </c:pt>
                <c:pt idx="1">
                  <c:v>67351852.078534037</c:v>
                </c:pt>
                <c:pt idx="2">
                  <c:v>66419441.492146559</c:v>
                </c:pt>
                <c:pt idx="3">
                  <c:v>67108723.109947592</c:v>
                </c:pt>
                <c:pt idx="4">
                  <c:v>69051623.136125639</c:v>
                </c:pt>
                <c:pt idx="5">
                  <c:v>64928813.214659706</c:v>
                </c:pt>
                <c:pt idx="6">
                  <c:v>68849526.230366543</c:v>
                </c:pt>
                <c:pt idx="7">
                  <c:v>69404249.047120437</c:v>
                </c:pt>
                <c:pt idx="8">
                  <c:v>70105681.518324584</c:v>
                </c:pt>
                <c:pt idx="9">
                  <c:v>68365574.356020927</c:v>
                </c:pt>
                <c:pt idx="10">
                  <c:v>68647123.439790606</c:v>
                </c:pt>
                <c:pt idx="11">
                  <c:v>68647123.439790606</c:v>
                </c:pt>
                <c:pt idx="12">
                  <c:v>68647123.439790606</c:v>
                </c:pt>
                <c:pt idx="13">
                  <c:v>68051181.942408353</c:v>
                </c:pt>
                <c:pt idx="14">
                  <c:v>69390683.125654444</c:v>
                </c:pt>
                <c:pt idx="15">
                  <c:v>69276861.00000003</c:v>
                </c:pt>
                <c:pt idx="16">
                  <c:v>71721810.471204177</c:v>
                </c:pt>
                <c:pt idx="17">
                  <c:v>72146828.607329831</c:v>
                </c:pt>
                <c:pt idx="18">
                  <c:v>72577101.36125651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A1-47AD-88E8-D4FB53C5DFCD}"/>
            </c:ext>
          </c:extLst>
        </c:ser>
        <c:ser>
          <c:idx val="5"/>
          <c:order val="4"/>
          <c:tx>
            <c:strRef>
              <c:f>'[1]LAO Graphs'!$C$25</c:f>
              <c:strCache>
                <c:ptCount val="1"/>
                <c:pt idx="0">
                  <c:v>Infrastructure &amp; Settlement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Summary'!$Z$20:$AR$20</c:f>
              <c:numCache>
                <c:formatCode>#,##0</c:formatCode>
                <c:ptCount val="19"/>
                <c:pt idx="0">
                  <c:v>564372.41307626257</c:v>
                </c:pt>
                <c:pt idx="1">
                  <c:v>575944.79998938087</c:v>
                </c:pt>
                <c:pt idx="2">
                  <c:v>595011.39111147844</c:v>
                </c:pt>
                <c:pt idx="3">
                  <c:v>617695.79060663341</c:v>
                </c:pt>
                <c:pt idx="4">
                  <c:v>627539.71983689303</c:v>
                </c:pt>
                <c:pt idx="5">
                  <c:v>652965.70328192727</c:v>
                </c:pt>
                <c:pt idx="6">
                  <c:v>654732.95614292251</c:v>
                </c:pt>
                <c:pt idx="7">
                  <c:v>631196.96992401034</c:v>
                </c:pt>
                <c:pt idx="8">
                  <c:v>655115.51070700178</c:v>
                </c:pt>
                <c:pt idx="9">
                  <c:v>711507.96277407673</c:v>
                </c:pt>
                <c:pt idx="10">
                  <c:v>728838.24801326904</c:v>
                </c:pt>
                <c:pt idx="11">
                  <c:v>770202.85181333811</c:v>
                </c:pt>
                <c:pt idx="12">
                  <c:v>770305.93770914478</c:v>
                </c:pt>
                <c:pt idx="13">
                  <c:v>887478.21255304408</c:v>
                </c:pt>
                <c:pt idx="14">
                  <c:v>926171.89047078439</c:v>
                </c:pt>
                <c:pt idx="15">
                  <c:v>963465.78317131987</c:v>
                </c:pt>
                <c:pt idx="16">
                  <c:v>987704.33276425255</c:v>
                </c:pt>
                <c:pt idx="17">
                  <c:v>1040364.6948469587</c:v>
                </c:pt>
                <c:pt idx="18">
                  <c:v>1128278.4674291788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9A1-47AD-88E8-D4FB53C5DFCD}"/>
            </c:ext>
          </c:extLst>
        </c:ser>
        <c:ser>
          <c:idx val="6"/>
          <c:order val="5"/>
          <c:tx>
            <c:strRef>
              <c:f>'[1]LAO Graphs'!$C$27</c:f>
              <c:strCache>
                <c:ptCount val="1"/>
                <c:pt idx="0">
                  <c:v>Anthropogenic Fires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Summary'!$Z$22:$AR$22</c:f>
              <c:numCache>
                <c:formatCode>#,##0</c:formatCode>
                <c:ptCount val="19"/>
                <c:pt idx="0">
                  <c:v>152830504.86000502</c:v>
                </c:pt>
                <c:pt idx="1">
                  <c:v>152830504.86000502</c:v>
                </c:pt>
                <c:pt idx="2">
                  <c:v>152830504.86000502</c:v>
                </c:pt>
                <c:pt idx="3">
                  <c:v>152830504.86000502</c:v>
                </c:pt>
                <c:pt idx="4">
                  <c:v>103009914.28600001</c:v>
                </c:pt>
                <c:pt idx="5">
                  <c:v>114332644.64572001</c:v>
                </c:pt>
                <c:pt idx="6">
                  <c:v>119674871.95828</c:v>
                </c:pt>
                <c:pt idx="7">
                  <c:v>102506410.98952001</c:v>
                </c:pt>
                <c:pt idx="8">
                  <c:v>95458358.678519994</c:v>
                </c:pt>
                <c:pt idx="9">
                  <c:v>105656720.25584501</c:v>
                </c:pt>
                <c:pt idx="10">
                  <c:v>148013459.98446</c:v>
                </c:pt>
                <c:pt idx="11">
                  <c:v>169771655.95472503</c:v>
                </c:pt>
                <c:pt idx="12">
                  <c:v>180022499.443955</c:v>
                </c:pt>
                <c:pt idx="13">
                  <c:v>179320596.90446502</c:v>
                </c:pt>
                <c:pt idx="14">
                  <c:v>185751341.18261498</c:v>
                </c:pt>
                <c:pt idx="15">
                  <c:v>158458062.16387999</c:v>
                </c:pt>
                <c:pt idx="16">
                  <c:v>171015165.62058002</c:v>
                </c:pt>
                <c:pt idx="17">
                  <c:v>168503905.83910501</c:v>
                </c:pt>
                <c:pt idx="18">
                  <c:v>174931227.52359998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9A1-47AD-88E8-D4FB53C5DFCD}"/>
            </c:ext>
          </c:extLst>
        </c:ser>
        <c:ser>
          <c:idx val="4"/>
          <c:order val="8"/>
          <c:tx>
            <c:strRef>
              <c:f>'[1]LAO Summary'!$B$26</c:f>
              <c:strCache>
                <c:ptCount val="1"/>
                <c:pt idx="0">
                  <c:v>HANPP (MT C)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5619808099964199"/>
                  <c:y val="8.472505293326500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'DRC Summary'!$Z$26:$AR$26</c:f>
              <c:numCache>
                <c:formatCode>#,##0</c:formatCode>
                <c:ptCount val="19"/>
                <c:pt idx="0">
                  <c:v>249912885.69932973</c:v>
                </c:pt>
                <c:pt idx="1">
                  <c:v>253680293.83134127</c:v>
                </c:pt>
                <c:pt idx="2">
                  <c:v>254227582.29091728</c:v>
                </c:pt>
                <c:pt idx="3">
                  <c:v>255992772.74652642</c:v>
                </c:pt>
                <c:pt idx="4">
                  <c:v>208850326.18125248</c:v>
                </c:pt>
                <c:pt idx="5">
                  <c:v>216870412.64756739</c:v>
                </c:pt>
                <c:pt idx="6">
                  <c:v>226330624.91667619</c:v>
                </c:pt>
                <c:pt idx="7">
                  <c:v>210051987.3219853</c:v>
                </c:pt>
                <c:pt idx="8">
                  <c:v>204361811.62516421</c:v>
                </c:pt>
                <c:pt idx="9">
                  <c:v>213459345.38000697</c:v>
                </c:pt>
                <c:pt idx="10">
                  <c:v>256733416.42487955</c:v>
                </c:pt>
                <c:pt idx="11">
                  <c:v>279250940.8037802</c:v>
                </c:pt>
                <c:pt idx="12">
                  <c:v>290320350.91057217</c:v>
                </c:pt>
                <c:pt idx="13">
                  <c:v>289869422.09975922</c:v>
                </c:pt>
                <c:pt idx="14">
                  <c:v>298330635.72462541</c:v>
                </c:pt>
                <c:pt idx="15">
                  <c:v>271673073.96707445</c:v>
                </c:pt>
                <c:pt idx="16">
                  <c:v>287292819.55401212</c:v>
                </c:pt>
                <c:pt idx="17">
                  <c:v>285848036.30856156</c:v>
                </c:pt>
                <c:pt idx="18">
                  <c:v>293470538.30296373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9A1-47AD-88E8-D4FB53C5D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67648"/>
        <c:axId val="512268064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6"/>
                <c:tx>
                  <c:strRef>
                    <c:extLst>
                      <c:ext uri="{02D57815-91ED-43cb-92C2-25804820EDAC}">
                        <c15:formulaRef>
                          <c15:sqref>'[1]LAO Graphs'!$B$13</c15:sqref>
                        </c15:formulaRef>
                      </c:ext>
                    </c:extLst>
                    <c:strCache>
                      <c:ptCount val="1"/>
                      <c:pt idx="0">
                        <c:v>Total NPPh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'[2]BOL Sum'!$Z$14:$AR$14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17763403.404904857</c:v>
                      </c:pt>
                      <c:pt idx="1">
                        <c:v>18100524.295164</c:v>
                      </c:pt>
                      <c:pt idx="2">
                        <c:v>18426283.053091712</c:v>
                      </c:pt>
                      <c:pt idx="3">
                        <c:v>18862549.674309287</c:v>
                      </c:pt>
                      <c:pt idx="4">
                        <c:v>19471046.608592287</c:v>
                      </c:pt>
                      <c:pt idx="5">
                        <c:v>20000364.357011858</c:v>
                      </c:pt>
                      <c:pt idx="6">
                        <c:v>20178603.605358429</c:v>
                      </c:pt>
                      <c:pt idx="7">
                        <c:v>20830617.056674708</c:v>
                      </c:pt>
                      <c:pt idx="8">
                        <c:v>21954648.821419284</c:v>
                      </c:pt>
                      <c:pt idx="9">
                        <c:v>21528170.327266574</c:v>
                      </c:pt>
                      <c:pt idx="10">
                        <c:v>22233305.169719711</c:v>
                      </c:pt>
                      <c:pt idx="11">
                        <c:v>22788984.865669284</c:v>
                      </c:pt>
                      <c:pt idx="12">
                        <c:v>23275208.773718856</c:v>
                      </c:pt>
                      <c:pt idx="13">
                        <c:v>23740328.16915714</c:v>
                      </c:pt>
                      <c:pt idx="14">
                        <c:v>24424995.136898503</c:v>
                      </c:pt>
                      <c:pt idx="15">
                        <c:v>24890181.697365783</c:v>
                      </c:pt>
                      <c:pt idx="16">
                        <c:v>25220781.395853072</c:v>
                      </c:pt>
                      <c:pt idx="17">
                        <c:v>26104824.794571787</c:v>
                      </c:pt>
                      <c:pt idx="18">
                        <c:v>26365999.111568883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19A1-47AD-88E8-D4FB53C5DFCD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Graphs'!$B$29</c15:sqref>
                        </c15:formulaRef>
                      </c:ext>
                    </c:extLst>
                    <c:strCache>
                      <c:ptCount val="1"/>
                      <c:pt idx="0">
                        <c:v>Total NPPluc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'[2]BOL Sum'!$Z$24:$AR$24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47896394.322596744</c:v>
                      </c:pt>
                      <c:pt idx="1">
                        <c:v>45532534.377028257</c:v>
                      </c:pt>
                      <c:pt idx="2">
                        <c:v>47426805.296984583</c:v>
                      </c:pt>
                      <c:pt idx="3">
                        <c:v>46553780.369414158</c:v>
                      </c:pt>
                      <c:pt idx="4">
                        <c:v>43562618.840332128</c:v>
                      </c:pt>
                      <c:pt idx="5">
                        <c:v>45791782.4251251</c:v>
                      </c:pt>
                      <c:pt idx="6">
                        <c:v>48913360.320225663</c:v>
                      </c:pt>
                      <c:pt idx="7">
                        <c:v>61064109.554107368</c:v>
                      </c:pt>
                      <c:pt idx="8">
                        <c:v>39797790.258310959</c:v>
                      </c:pt>
                      <c:pt idx="9">
                        <c:v>42083134.44821921</c:v>
                      </c:pt>
                      <c:pt idx="10">
                        <c:v>61128583.24315986</c:v>
                      </c:pt>
                      <c:pt idx="11">
                        <c:v>45776825.512022018</c:v>
                      </c:pt>
                      <c:pt idx="12">
                        <c:v>89006653.373730063</c:v>
                      </c:pt>
                      <c:pt idx="13">
                        <c:v>67489505.99534592</c:v>
                      </c:pt>
                      <c:pt idx="14">
                        <c:v>107673120.67760757</c:v>
                      </c:pt>
                      <c:pt idx="15">
                        <c:v>84926630.82516475</c:v>
                      </c:pt>
                      <c:pt idx="16">
                        <c:v>60806013.275225297</c:v>
                      </c:pt>
                      <c:pt idx="17">
                        <c:v>51243374.811114781</c:v>
                      </c:pt>
                      <c:pt idx="18">
                        <c:v>126778574.89456263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9A1-47AD-88E8-D4FB53C5DFCD}"/>
                  </c:ext>
                </c:extLst>
              </c15:ser>
            </c15:filteredScatterSeries>
          </c:ext>
        </c:extLst>
      </c:scatterChart>
      <c:valAx>
        <c:axId val="51226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8064"/>
        <c:crosses val="autoZero"/>
        <c:crossBetween val="midCat"/>
      </c:valAx>
      <c:valAx>
        <c:axId val="5122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Democratic</a:t>
            </a:r>
            <a:r>
              <a:rPr lang="en-US" baseline="0"/>
              <a:t> Republic of Congo</a:t>
            </a:r>
            <a:r>
              <a:rPr lang="en-US"/>
              <a:t>: NPPo</a:t>
            </a:r>
            <a:r>
              <a:rPr lang="en-US" baseline="0"/>
              <a:t> and HANPP Per Capita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59094662650183"/>
          <c:y val="0.3002495069999021"/>
          <c:w val="0.74957931587945892"/>
          <c:h val="0.56587768003244709"/>
        </c:manualLayout>
      </c:layout>
      <c:lineChart>
        <c:grouping val="standard"/>
        <c:varyColors val="0"/>
        <c:ser>
          <c:idx val="0"/>
          <c:order val="0"/>
          <c:tx>
            <c:strRef>
              <c:f>[3]Graphs!$B$53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'DRC Summary'!$Z$59:$AR$59</c:f>
              <c:numCache>
                <c:formatCode>#,##0</c:formatCode>
                <c:ptCount val="19"/>
                <c:pt idx="0">
                  <c:v>37333914</c:v>
                </c:pt>
                <c:pt idx="1">
                  <c:v>38815834</c:v>
                </c:pt>
                <c:pt idx="2">
                  <c:v>40252975</c:v>
                </c:pt>
                <c:pt idx="3">
                  <c:v>41576234</c:v>
                </c:pt>
                <c:pt idx="4">
                  <c:v>42757243</c:v>
                </c:pt>
                <c:pt idx="5">
                  <c:v>43827180</c:v>
                </c:pt>
                <c:pt idx="6">
                  <c:v>44849967</c:v>
                </c:pt>
                <c:pt idx="7">
                  <c:v>45919613</c:v>
                </c:pt>
                <c:pt idx="8">
                  <c:v>47105826</c:v>
                </c:pt>
                <c:pt idx="9">
                  <c:v>48428545</c:v>
                </c:pt>
                <c:pt idx="10">
                  <c:v>49871666</c:v>
                </c:pt>
                <c:pt idx="11">
                  <c:v>51425580</c:v>
                </c:pt>
                <c:pt idx="12">
                  <c:v>53068880</c:v>
                </c:pt>
                <c:pt idx="13">
                  <c:v>54785903</c:v>
                </c:pt>
                <c:pt idx="14">
                  <c:v>56578037</c:v>
                </c:pt>
                <c:pt idx="15">
                  <c:v>58453683</c:v>
                </c:pt>
                <c:pt idx="16">
                  <c:v>60411195</c:v>
                </c:pt>
                <c:pt idx="17">
                  <c:v>62448574</c:v>
                </c:pt>
                <c:pt idx="18">
                  <c:v>64563854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5-4D8E-B8E4-6B858C0F8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857776"/>
        <c:axId val="215866512"/>
      </c:lineChart>
      <c:lineChart>
        <c:grouping val="standard"/>
        <c:varyColors val="0"/>
        <c:ser>
          <c:idx val="1"/>
          <c:order val="1"/>
          <c:tx>
            <c:v>NPPo per capita (MT C)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263273453502244"/>
                  <c:y val="-0.385372833152286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'DRC Summary'!$Z$33:$AR$33</c:f>
              <c:numCache>
                <c:formatCode>#,##0.00</c:formatCode>
                <c:ptCount val="19"/>
                <c:pt idx="0">
                  <c:v>48.705938946158341</c:v>
                </c:pt>
                <c:pt idx="1">
                  <c:v>46.752699082622691</c:v>
                </c:pt>
                <c:pt idx="2">
                  <c:v>42.815678521576537</c:v>
                </c:pt>
                <c:pt idx="3">
                  <c:v>43.963640824583798</c:v>
                </c:pt>
                <c:pt idx="4">
                  <c:v>44.655933531549934</c:v>
                </c:pt>
                <c:pt idx="5">
                  <c:v>40.014219876054383</c:v>
                </c:pt>
                <c:pt idx="6">
                  <c:v>38.956237832331993</c:v>
                </c:pt>
                <c:pt idx="7">
                  <c:v>42.930424266957985</c:v>
                </c:pt>
                <c:pt idx="8">
                  <c:v>41.516588939224363</c:v>
                </c:pt>
                <c:pt idx="9">
                  <c:v>39.925406832315083</c:v>
                </c:pt>
                <c:pt idx="10">
                  <c:v>40.237175080555467</c:v>
                </c:pt>
                <c:pt idx="11">
                  <c:v>39.021338337865807</c:v>
                </c:pt>
                <c:pt idx="12">
                  <c:v>37.813026323543767</c:v>
                </c:pt>
                <c:pt idx="13">
                  <c:v>33.967529744232714</c:v>
                </c:pt>
                <c:pt idx="14">
                  <c:v>34.4328874249397</c:v>
                </c:pt>
                <c:pt idx="15">
                  <c:v>34.306619637981953</c:v>
                </c:pt>
                <c:pt idx="16">
                  <c:v>32.930969020774334</c:v>
                </c:pt>
                <c:pt idx="17">
                  <c:v>31.856599176355207</c:v>
                </c:pt>
                <c:pt idx="18">
                  <c:v>30.242355446754381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5-4D8E-B8E4-6B858C0F83D2}"/>
            </c:ext>
          </c:extLst>
        </c:ser>
        <c:ser>
          <c:idx val="2"/>
          <c:order val="2"/>
          <c:tx>
            <c:v>HANPP Per Capita (MT C)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3.9254745403290138E-2"/>
                  <c:y val="-0.649036315073712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'[1]LAO Graphs'!$X$1:$AT$1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'DRC Summary'!$Z$28:$AR$28</c:f>
              <c:numCache>
                <c:formatCode>#,##0.00</c:formatCode>
                <c:ptCount val="19"/>
                <c:pt idx="0">
                  <c:v>6.6939910371928786</c:v>
                </c:pt>
                <c:pt idx="1">
                  <c:v>6.5354848186784098</c:v>
                </c:pt>
                <c:pt idx="2">
                  <c:v>6.3157464085801678</c:v>
                </c:pt>
                <c:pt idx="3">
                  <c:v>6.1571900126049517</c:v>
                </c:pt>
                <c:pt idx="4">
                  <c:v>4.8845601710393831</c:v>
                </c:pt>
                <c:pt idx="5">
                  <c:v>4.9483086214437568</c:v>
                </c:pt>
                <c:pt idx="6">
                  <c:v>5.0463944581425491</c:v>
                </c:pt>
                <c:pt idx="7">
                  <c:v>4.5743414109780343</c:v>
                </c:pt>
                <c:pt idx="8">
                  <c:v>4.3383553368783767</c:v>
                </c:pt>
                <c:pt idx="9">
                  <c:v>4.4077175017338837</c:v>
                </c:pt>
                <c:pt idx="10">
                  <c:v>5.1478812924533051</c:v>
                </c:pt>
                <c:pt idx="11">
                  <c:v>5.4301952608756228</c:v>
                </c:pt>
                <c:pt idx="12">
                  <c:v>5.4706327118750604</c:v>
                </c:pt>
                <c:pt idx="13">
                  <c:v>5.2909490622023556</c:v>
                </c:pt>
                <c:pt idx="14">
                  <c:v>5.2729053806625599</c:v>
                </c:pt>
                <c:pt idx="15">
                  <c:v>4.6476639285000134</c:v>
                </c:pt>
                <c:pt idx="16">
                  <c:v>4.755622191449981</c:v>
                </c:pt>
                <c:pt idx="17">
                  <c:v>4.5773348853179829</c:v>
                </c:pt>
                <c:pt idx="18">
                  <c:v>4.545430920263275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5-4D8E-B8E4-6B858C0F8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73584"/>
        <c:axId val="868075248"/>
      </c:lineChart>
      <c:catAx>
        <c:axId val="21585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66512"/>
        <c:crosses val="autoZero"/>
        <c:auto val="1"/>
        <c:lblAlgn val="ctr"/>
        <c:lblOffset val="100"/>
        <c:tickMarkSkip val="1"/>
        <c:noMultiLvlLbl val="0"/>
      </c:catAx>
      <c:valAx>
        <c:axId val="21586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Persons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57776"/>
        <c:crosses val="autoZero"/>
        <c:crossBetween val="between"/>
      </c:valAx>
      <c:valAx>
        <c:axId val="8680752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(metric tons)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073584"/>
        <c:crosses val="max"/>
        <c:crossBetween val="between"/>
      </c:valAx>
      <c:catAx>
        <c:axId val="86807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807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054992384573253"/>
          <c:y val="9.647071167441558E-2"/>
          <c:w val="0.75002063292960996"/>
          <c:h val="5.795495385134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Misc</a:t>
            </a:r>
            <a:r>
              <a:rPr lang="en-US" baseline="0"/>
              <a:t> Rawanda Land Use Statistics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Arable Land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'DRC - HANPP, Annual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'DRC - HANPP, Annual Crops'!$B$10:$AW$10</c:f>
              <c:numCache>
                <c:formatCode>#,##0</c:formatCode>
                <c:ptCount val="48"/>
                <c:pt idx="0">
                  <c:v>6470</c:v>
                </c:pt>
                <c:pt idx="1">
                  <c:v>6500</c:v>
                </c:pt>
                <c:pt idx="2">
                  <c:v>6520</c:v>
                </c:pt>
                <c:pt idx="3">
                  <c:v>6550</c:v>
                </c:pt>
                <c:pt idx="4">
                  <c:v>6545</c:v>
                </c:pt>
                <c:pt idx="5">
                  <c:v>6590</c:v>
                </c:pt>
                <c:pt idx="6">
                  <c:v>6610</c:v>
                </c:pt>
                <c:pt idx="7">
                  <c:v>6620</c:v>
                </c:pt>
                <c:pt idx="8">
                  <c:v>6600</c:v>
                </c:pt>
                <c:pt idx="9">
                  <c:v>6620</c:v>
                </c:pt>
                <c:pt idx="10">
                  <c:v>6650</c:v>
                </c:pt>
                <c:pt idx="11">
                  <c:v>6640</c:v>
                </c:pt>
                <c:pt idx="12">
                  <c:v>6650</c:v>
                </c:pt>
                <c:pt idx="13">
                  <c:v>6670</c:v>
                </c:pt>
                <c:pt idx="14">
                  <c:v>6700</c:v>
                </c:pt>
                <c:pt idx="15">
                  <c:v>6720</c:v>
                </c:pt>
                <c:pt idx="16">
                  <c:v>6700</c:v>
                </c:pt>
                <c:pt idx="17">
                  <c:v>6700</c:v>
                </c:pt>
                <c:pt idx="18">
                  <c:v>6700</c:v>
                </c:pt>
                <c:pt idx="19">
                  <c:v>6670</c:v>
                </c:pt>
                <c:pt idx="20">
                  <c:v>6680</c:v>
                </c:pt>
                <c:pt idx="21">
                  <c:v>6700</c:v>
                </c:pt>
                <c:pt idx="22">
                  <c:v>6700</c:v>
                </c:pt>
                <c:pt idx="23">
                  <c:v>6700</c:v>
                </c:pt>
                <c:pt idx="24">
                  <c:v>6700</c:v>
                </c:pt>
                <c:pt idx="25">
                  <c:v>6700</c:v>
                </c:pt>
                <c:pt idx="26">
                  <c:v>6700</c:v>
                </c:pt>
                <c:pt idx="27">
                  <c:v>6700</c:v>
                </c:pt>
                <c:pt idx="28">
                  <c:v>6700</c:v>
                </c:pt>
                <c:pt idx="29">
                  <c:v>6700</c:v>
                </c:pt>
                <c:pt idx="30">
                  <c:v>6700</c:v>
                </c:pt>
                <c:pt idx="31">
                  <c:v>6700</c:v>
                </c:pt>
                <c:pt idx="32">
                  <c:v>6700</c:v>
                </c:pt>
                <c:pt idx="33">
                  <c:v>6700</c:v>
                </c:pt>
                <c:pt idx="34">
                  <c:v>6700</c:v>
                </c:pt>
                <c:pt idx="35">
                  <c:v>6700</c:v>
                </c:pt>
                <c:pt idx="36">
                  <c:v>6700</c:v>
                </c:pt>
                <c:pt idx="37">
                  <c:v>6750</c:v>
                </c:pt>
                <c:pt idx="38">
                  <c:v>6790</c:v>
                </c:pt>
                <c:pt idx="39">
                  <c:v>6800</c:v>
                </c:pt>
                <c:pt idx="40">
                  <c:v>7000</c:v>
                </c:pt>
                <c:pt idx="41">
                  <c:v>11476</c:v>
                </c:pt>
                <c:pt idx="42">
                  <c:v>11900</c:v>
                </c:pt>
                <c:pt idx="43">
                  <c:v>12400</c:v>
                </c:pt>
                <c:pt idx="44">
                  <c:v>12500</c:v>
                </c:pt>
                <c:pt idx="45">
                  <c:v>12300</c:v>
                </c:pt>
                <c:pt idx="46">
                  <c:v>11800</c:v>
                </c:pt>
                <c:pt idx="47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0-4820-9FCB-A771FE9BABDE}"/>
            </c:ext>
          </c:extLst>
        </c:ser>
        <c:ser>
          <c:idx val="1"/>
          <c:order val="1"/>
          <c:tx>
            <c:v>Permanent Cropland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'DRC - HANPP, Annual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'DRC - HANPP, Annual Crops'!$B$21:$AX$21</c:f>
              <c:numCache>
                <c:formatCode>#,##0</c:formatCode>
                <c:ptCount val="49"/>
                <c:pt idx="0">
                  <c:v>18100</c:v>
                </c:pt>
                <c:pt idx="1">
                  <c:v>18100</c:v>
                </c:pt>
                <c:pt idx="2">
                  <c:v>18100</c:v>
                </c:pt>
                <c:pt idx="3">
                  <c:v>18100</c:v>
                </c:pt>
                <c:pt idx="4">
                  <c:v>18100</c:v>
                </c:pt>
                <c:pt idx="5">
                  <c:v>18100</c:v>
                </c:pt>
                <c:pt idx="6">
                  <c:v>18100</c:v>
                </c:pt>
                <c:pt idx="7">
                  <c:v>18100</c:v>
                </c:pt>
                <c:pt idx="8">
                  <c:v>18100</c:v>
                </c:pt>
                <c:pt idx="9">
                  <c:v>18100</c:v>
                </c:pt>
                <c:pt idx="10">
                  <c:v>18100</c:v>
                </c:pt>
                <c:pt idx="11">
                  <c:v>18100</c:v>
                </c:pt>
                <c:pt idx="12">
                  <c:v>18100</c:v>
                </c:pt>
                <c:pt idx="13">
                  <c:v>18100</c:v>
                </c:pt>
                <c:pt idx="14">
                  <c:v>18100</c:v>
                </c:pt>
                <c:pt idx="15">
                  <c:v>18100</c:v>
                </c:pt>
                <c:pt idx="16">
                  <c:v>18100</c:v>
                </c:pt>
                <c:pt idx="17">
                  <c:v>18100</c:v>
                </c:pt>
                <c:pt idx="18">
                  <c:v>18100</c:v>
                </c:pt>
                <c:pt idx="19">
                  <c:v>18100</c:v>
                </c:pt>
                <c:pt idx="20">
                  <c:v>18100</c:v>
                </c:pt>
                <c:pt idx="21">
                  <c:v>18100</c:v>
                </c:pt>
                <c:pt idx="22">
                  <c:v>18100</c:v>
                </c:pt>
                <c:pt idx="23">
                  <c:v>18100</c:v>
                </c:pt>
                <c:pt idx="24">
                  <c:v>18100</c:v>
                </c:pt>
                <c:pt idx="25">
                  <c:v>18100</c:v>
                </c:pt>
                <c:pt idx="26">
                  <c:v>18100</c:v>
                </c:pt>
                <c:pt idx="27">
                  <c:v>18100</c:v>
                </c:pt>
                <c:pt idx="28">
                  <c:v>18100</c:v>
                </c:pt>
                <c:pt idx="29">
                  <c:v>18100</c:v>
                </c:pt>
                <c:pt idx="30">
                  <c:v>18100</c:v>
                </c:pt>
                <c:pt idx="31">
                  <c:v>18100</c:v>
                </c:pt>
                <c:pt idx="32">
                  <c:v>18100</c:v>
                </c:pt>
                <c:pt idx="33">
                  <c:v>18100</c:v>
                </c:pt>
                <c:pt idx="34">
                  <c:v>18100</c:v>
                </c:pt>
                <c:pt idx="35">
                  <c:v>18136</c:v>
                </c:pt>
                <c:pt idx="36">
                  <c:v>18200</c:v>
                </c:pt>
                <c:pt idx="37">
                  <c:v>18200</c:v>
                </c:pt>
                <c:pt idx="38">
                  <c:v>18200</c:v>
                </c:pt>
                <c:pt idx="39">
                  <c:v>18200</c:v>
                </c:pt>
                <c:pt idx="40">
                  <c:v>18200</c:v>
                </c:pt>
                <c:pt idx="41">
                  <c:v>18200</c:v>
                </c:pt>
                <c:pt idx="42">
                  <c:v>18200</c:v>
                </c:pt>
                <c:pt idx="43">
                  <c:v>18200</c:v>
                </c:pt>
                <c:pt idx="44">
                  <c:v>18200</c:v>
                </c:pt>
                <c:pt idx="45">
                  <c:v>18200</c:v>
                </c:pt>
                <c:pt idx="46">
                  <c:v>18200</c:v>
                </c:pt>
                <c:pt idx="47">
                  <c:v>18200</c:v>
                </c:pt>
                <c:pt idx="48">
                  <c:v>18200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D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1392"/>
        <c:axId val="41054720"/>
      </c:lineChart>
      <c:lineChart>
        <c:grouping val="standard"/>
        <c:varyColors val="0"/>
        <c:ser>
          <c:idx val="2"/>
          <c:order val="2"/>
          <c:tx>
            <c:v>Percent Agricultural Land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'DRC - HANPP, Annual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'DRC - HANPP, Annual Crops'!$B$23:$AX$23</c:f>
              <c:numCache>
                <c:formatCode>0.00%</c:formatCode>
                <c:ptCount val="49"/>
                <c:pt idx="0">
                  <c:v>0.11203987560927196</c:v>
                </c:pt>
                <c:pt idx="1">
                  <c:v>0.11226042654551069</c:v>
                </c:pt>
                <c:pt idx="2">
                  <c:v>0.11248097748174941</c:v>
                </c:pt>
                <c:pt idx="3">
                  <c:v>0.11270152841798814</c:v>
                </c:pt>
                <c:pt idx="4">
                  <c:v>0.11270152841798814</c:v>
                </c:pt>
                <c:pt idx="5">
                  <c:v>0.11292207935422686</c:v>
                </c:pt>
                <c:pt idx="6">
                  <c:v>0.1130544099159701</c:v>
                </c:pt>
                <c:pt idx="7">
                  <c:v>0.11314263029046558</c:v>
                </c:pt>
                <c:pt idx="8">
                  <c:v>0.11314263029046558</c:v>
                </c:pt>
                <c:pt idx="9">
                  <c:v>0.1133631812267043</c:v>
                </c:pt>
                <c:pt idx="10">
                  <c:v>0.11358373216294303</c:v>
                </c:pt>
                <c:pt idx="11">
                  <c:v>0.11367195253743852</c:v>
                </c:pt>
                <c:pt idx="12">
                  <c:v>0.11380428309918175</c:v>
                </c:pt>
                <c:pt idx="13">
                  <c:v>0.11402483403542048</c:v>
                </c:pt>
                <c:pt idx="14">
                  <c:v>0.1142453849716592</c:v>
                </c:pt>
                <c:pt idx="15">
                  <c:v>0.11446593590789793</c:v>
                </c:pt>
                <c:pt idx="16">
                  <c:v>0.11446593590789793</c:v>
                </c:pt>
                <c:pt idx="17">
                  <c:v>0.11446593590789793</c:v>
                </c:pt>
                <c:pt idx="18">
                  <c:v>0.11446593590789793</c:v>
                </c:pt>
                <c:pt idx="19">
                  <c:v>0.11451004609514567</c:v>
                </c:pt>
                <c:pt idx="20">
                  <c:v>0.11459826646964116</c:v>
                </c:pt>
                <c:pt idx="21">
                  <c:v>0.11468648684413665</c:v>
                </c:pt>
                <c:pt idx="22">
                  <c:v>0.11468648684413665</c:v>
                </c:pt>
                <c:pt idx="23">
                  <c:v>0.11468648684413665</c:v>
                </c:pt>
                <c:pt idx="24">
                  <c:v>0.11380428309918175</c:v>
                </c:pt>
                <c:pt idx="25">
                  <c:v>0.11380428309918175</c:v>
                </c:pt>
                <c:pt idx="26">
                  <c:v>0.1133631812267043</c:v>
                </c:pt>
                <c:pt idx="27">
                  <c:v>0.1133631812267043</c:v>
                </c:pt>
                <c:pt idx="28">
                  <c:v>0.11292207935422686</c:v>
                </c:pt>
                <c:pt idx="29">
                  <c:v>0.11292207935422686</c:v>
                </c:pt>
                <c:pt idx="30">
                  <c:v>0.11270152841798814</c:v>
                </c:pt>
                <c:pt idx="31">
                  <c:v>0.11270152841798814</c:v>
                </c:pt>
                <c:pt idx="32">
                  <c:v>0.11270152841798814</c:v>
                </c:pt>
                <c:pt idx="33">
                  <c:v>0.11270152841798814</c:v>
                </c:pt>
                <c:pt idx="34">
                  <c:v>0.11270152841798814</c:v>
                </c:pt>
                <c:pt idx="35">
                  <c:v>0.11286032509208002</c:v>
                </c:pt>
                <c:pt idx="36">
                  <c:v>0.11314263029046558</c:v>
                </c:pt>
                <c:pt idx="37">
                  <c:v>0.1133631812267043</c:v>
                </c:pt>
                <c:pt idx="38">
                  <c:v>0.11356167706931916</c:v>
                </c:pt>
                <c:pt idx="39">
                  <c:v>0.11468648684413665</c:v>
                </c:pt>
                <c:pt idx="40">
                  <c:v>0.11556869058909156</c:v>
                </c:pt>
                <c:pt idx="41">
                  <c:v>0.13575351227365959</c:v>
                </c:pt>
                <c:pt idx="42">
                  <c:v>0.13850598795791888</c:v>
                </c:pt>
                <c:pt idx="43">
                  <c:v>0.14159370106526104</c:v>
                </c:pt>
                <c:pt idx="44">
                  <c:v>0.14203480293773846</c:v>
                </c:pt>
                <c:pt idx="45">
                  <c:v>0.14115259919278358</c:v>
                </c:pt>
                <c:pt idx="46">
                  <c:v>0.13894708983039633</c:v>
                </c:pt>
                <c:pt idx="47">
                  <c:v>0.13894708983039633</c:v>
                </c:pt>
                <c:pt idx="48">
                  <c:v>0.13894708983039633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F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6512"/>
        <c:axId val="17184448"/>
      </c:lineChart>
      <c:catAx>
        <c:axId val="3331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54720"/>
        <c:crosses val="autoZero"/>
        <c:auto val="1"/>
        <c:lblAlgn val="ctr"/>
        <c:lblOffset val="100"/>
        <c:noMultiLvlLbl val="0"/>
      </c:catAx>
      <c:valAx>
        <c:axId val="41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11392"/>
        <c:crosses val="autoZero"/>
        <c:crossBetween val="between"/>
      </c:valAx>
      <c:valAx>
        <c:axId val="171844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96512"/>
        <c:crosses val="max"/>
        <c:crossBetween val="between"/>
      </c:valAx>
      <c:catAx>
        <c:axId val="1719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84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92038495188102E-2"/>
          <c:y val="2.5428331875182269E-2"/>
          <c:w val="0.61273797025371823"/>
          <c:h val="0.841674686497521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198853893263342"/>
                  <c:y val="0.474571668124817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'DRC - Data, Land Cover'!$H$1:$AH$1</c:f>
              <c:strCache>
                <c:ptCount val="27"/>
                <c:pt idx="0">
                  <c:v>Y1992</c:v>
                </c:pt>
                <c:pt idx="1">
                  <c:v>Y1993</c:v>
                </c:pt>
                <c:pt idx="2">
                  <c:v>Y1994</c:v>
                </c:pt>
                <c:pt idx="3">
                  <c:v>Y1995</c:v>
                </c:pt>
                <c:pt idx="4">
                  <c:v>Y1996</c:v>
                </c:pt>
                <c:pt idx="5">
                  <c:v>Y1997</c:v>
                </c:pt>
                <c:pt idx="6">
                  <c:v>Y1998</c:v>
                </c:pt>
                <c:pt idx="7">
                  <c:v>Y1999</c:v>
                </c:pt>
                <c:pt idx="8">
                  <c:v>Y2000</c:v>
                </c:pt>
                <c:pt idx="9">
                  <c:v>Y2001</c:v>
                </c:pt>
                <c:pt idx="10">
                  <c:v>Y2002</c:v>
                </c:pt>
                <c:pt idx="11">
                  <c:v>Y2003</c:v>
                </c:pt>
                <c:pt idx="12">
                  <c:v>Y2004</c:v>
                </c:pt>
                <c:pt idx="13">
                  <c:v>Y2005</c:v>
                </c:pt>
                <c:pt idx="14">
                  <c:v>Y2006</c:v>
                </c:pt>
                <c:pt idx="15">
                  <c:v>Y2007</c:v>
                </c:pt>
                <c:pt idx="16">
                  <c:v>Y2008</c:v>
                </c:pt>
                <c:pt idx="17">
                  <c:v>Y2009</c:v>
                </c:pt>
                <c:pt idx="18">
                  <c:v>Y2010</c:v>
                </c:pt>
                <c:pt idx="19">
                  <c:v>Y2011</c:v>
                </c:pt>
                <c:pt idx="20">
                  <c:v>Y2012</c:v>
                </c:pt>
                <c:pt idx="21">
                  <c:v>Y2013</c:v>
                </c:pt>
                <c:pt idx="22">
                  <c:v>Y2014</c:v>
                </c:pt>
                <c:pt idx="23">
                  <c:v>Y2015</c:v>
                </c:pt>
                <c:pt idx="24">
                  <c:v>Y2016</c:v>
                </c:pt>
                <c:pt idx="25">
                  <c:v>Y2017</c:v>
                </c:pt>
                <c:pt idx="26">
                  <c:v>Y2018</c:v>
                </c:pt>
              </c:strCache>
            </c:strRef>
          </c:xVal>
          <c:yVal>
            <c:numRef>
              <c:f>'DRC - Data, Land Cover'!$H$2:$AH$2</c:f>
              <c:numCache>
                <c:formatCode>General</c:formatCode>
                <c:ptCount val="27"/>
                <c:pt idx="9">
                  <c:v>262.97829999999999</c:v>
                </c:pt>
                <c:pt idx="10">
                  <c:v>264.22340000000003</c:v>
                </c:pt>
                <c:pt idx="11">
                  <c:v>265.404</c:v>
                </c:pt>
                <c:pt idx="12">
                  <c:v>257.22550000000001</c:v>
                </c:pt>
                <c:pt idx="13">
                  <c:v>267.93700000000001</c:v>
                </c:pt>
                <c:pt idx="14">
                  <c:v>269.31079999999997</c:v>
                </c:pt>
                <c:pt idx="15">
                  <c:v>257.4187</c:v>
                </c:pt>
                <c:pt idx="16">
                  <c:v>272.20870000000002</c:v>
                </c:pt>
                <c:pt idx="17">
                  <c:v>274.01179999999999</c:v>
                </c:pt>
                <c:pt idx="18">
                  <c:v>275.53590000000003</c:v>
                </c:pt>
                <c:pt idx="19">
                  <c:v>277.3605</c:v>
                </c:pt>
                <c:pt idx="20">
                  <c:v>278.4982</c:v>
                </c:pt>
                <c:pt idx="21">
                  <c:v>279.55</c:v>
                </c:pt>
                <c:pt idx="22">
                  <c:v>280.3442</c:v>
                </c:pt>
                <c:pt idx="23">
                  <c:v>281.28870000000001</c:v>
                </c:pt>
                <c:pt idx="24">
                  <c:v>282.08300000000003</c:v>
                </c:pt>
                <c:pt idx="25">
                  <c:v>284.01490000000001</c:v>
                </c:pt>
                <c:pt idx="26">
                  <c:v>285.86099999999999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ED-4030-8C1F-C33F453C6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255343"/>
        <c:axId val="1556256175"/>
      </c:scatterChart>
      <c:valAx>
        <c:axId val="1556255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6175"/>
        <c:crosses val="autoZero"/>
        <c:crossBetween val="midCat"/>
      </c:valAx>
      <c:valAx>
        <c:axId val="155625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53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60</xdr:row>
      <xdr:rowOff>0</xdr:rowOff>
    </xdr:from>
    <xdr:to>
      <xdr:col>30</xdr:col>
      <xdr:colOff>366246</xdr:colOff>
      <xdr:row>77</xdr:row>
      <xdr:rowOff>168275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D56E08B-9657-46D1-B420-BD8565047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60</xdr:row>
      <xdr:rowOff>0</xdr:rowOff>
    </xdr:from>
    <xdr:to>
      <xdr:col>39</xdr:col>
      <xdr:colOff>29883</xdr:colOff>
      <xdr:row>90</xdr:row>
      <xdr:rowOff>52292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9F7474-0EF9-49E8-989B-4CF9BD2A0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410883</xdr:colOff>
      <xdr:row>101</xdr:row>
      <xdr:rowOff>149412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F75758-ACF3-4037-A047-5547ECCB7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30</xdr:row>
      <xdr:rowOff>104774</xdr:rowOff>
    </xdr:from>
    <xdr:to>
      <xdr:col>6</xdr:col>
      <xdr:colOff>133350</xdr:colOff>
      <xdr:row>47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71AF0D-8E50-49CE-8ED2-F5E889FF9C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29</xdr:row>
      <xdr:rowOff>41275</xdr:rowOff>
    </xdr:from>
    <xdr:to>
      <xdr:col>15</xdr:col>
      <xdr:colOff>3175</xdr:colOff>
      <xdr:row>44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B56A3-16FF-4B9C-BDCE-2891FC5E7D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sia\Laos\LAO%20Computation%2012%2029%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mericas\Bolivia\BOL%20HANPP%20Computation%2012%2029%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frica\Central%20African%20Republic\CAF%20HANPP%20Computation%2012%2029%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LAO Graphs"/>
      <sheetName val="lao fd sec annual"/>
      <sheetName val="lao fd sec biannual"/>
      <sheetName val="LAO Summary"/>
      <sheetName val="LAO NPP Wood"/>
      <sheetName val="lao mon forest"/>
      <sheetName val="LAO NPP Net Grazing Demand"/>
      <sheetName val="lao graze crops"/>
      <sheetName val="lao graze residue feed"/>
      <sheetName val="fao lao ag"/>
      <sheetName val="lao graze demand"/>
      <sheetName val="fao lao livestock"/>
      <sheetName val="LAO NPPh Perm "/>
      <sheetName val="fao lao perm crops"/>
      <sheetName val="LAO NPPluc Arable"/>
      <sheetName val="lao NPPo LPJmL"/>
      <sheetName val="fao lao land use"/>
      <sheetName val="LAO Infr &amp; Settle"/>
      <sheetName val="fao lao land cover"/>
      <sheetName val="LAO fire - anthro"/>
      <sheetName val="fao lao fires"/>
      <sheetName val="crop water content"/>
      <sheetName val="residue feed template"/>
      <sheetName val="lao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>
        <row r="1">
          <cell r="X1">
            <v>1990</v>
          </cell>
          <cell r="Y1">
            <v>1991</v>
          </cell>
          <cell r="Z1">
            <v>1992</v>
          </cell>
          <cell r="AA1">
            <v>1993</v>
          </cell>
          <cell r="AB1">
            <v>1994</v>
          </cell>
          <cell r="AC1">
            <v>1995</v>
          </cell>
          <cell r="AD1">
            <v>1996</v>
          </cell>
          <cell r="AE1">
            <v>1997</v>
          </cell>
          <cell r="AF1">
            <v>1998</v>
          </cell>
          <cell r="AG1">
            <v>1999</v>
          </cell>
          <cell r="AH1">
            <v>2000</v>
          </cell>
          <cell r="AI1">
            <v>2001</v>
          </cell>
          <cell r="AJ1">
            <v>2002</v>
          </cell>
          <cell r="AK1">
            <v>2003</v>
          </cell>
          <cell r="AL1">
            <v>2004</v>
          </cell>
          <cell r="AM1">
            <v>2005</v>
          </cell>
          <cell r="AN1">
            <v>2006</v>
          </cell>
          <cell r="AO1">
            <v>2007</v>
          </cell>
          <cell r="AP1">
            <v>2008</v>
          </cell>
          <cell r="AQ1">
            <v>2009</v>
          </cell>
          <cell r="AR1">
            <v>2010</v>
          </cell>
          <cell r="AS1">
            <v>2011</v>
          </cell>
          <cell r="AT1">
            <v>2012</v>
          </cell>
        </row>
        <row r="11">
          <cell r="C11" t="str">
            <v>Grazed NPP</v>
          </cell>
        </row>
        <row r="13">
          <cell r="B13" t="str">
            <v>Total NPPh</v>
          </cell>
        </row>
        <row r="22">
          <cell r="C22" t="str">
            <v>Arable Land</v>
          </cell>
        </row>
        <row r="25">
          <cell r="C25" t="str">
            <v>Infrastructure &amp; Settlement</v>
          </cell>
        </row>
        <row r="27">
          <cell r="C27" t="str">
            <v>Anthropogenic Fires</v>
          </cell>
        </row>
        <row r="29">
          <cell r="B29" t="str">
            <v>Total NPPluc</v>
          </cell>
        </row>
      </sheetData>
      <sheetData sheetId="2"/>
      <sheetData sheetId="3"/>
      <sheetData sheetId="4">
        <row r="3">
          <cell r="Z3">
            <v>1992</v>
          </cell>
          <cell r="AA3">
            <v>1993</v>
          </cell>
          <cell r="AB3">
            <v>1994</v>
          </cell>
          <cell r="AC3">
            <v>1995</v>
          </cell>
          <cell r="AD3">
            <v>1996</v>
          </cell>
          <cell r="AE3">
            <v>1997</v>
          </cell>
          <cell r="AF3">
            <v>1998</v>
          </cell>
          <cell r="AG3">
            <v>1999</v>
          </cell>
          <cell r="AH3">
            <v>2000</v>
          </cell>
          <cell r="AI3">
            <v>2001</v>
          </cell>
          <cell r="AJ3">
            <v>2002</v>
          </cell>
          <cell r="AK3">
            <v>2003</v>
          </cell>
          <cell r="AL3">
            <v>2004</v>
          </cell>
          <cell r="AM3">
            <v>2005</v>
          </cell>
          <cell r="AN3">
            <v>2006</v>
          </cell>
          <cell r="AO3">
            <v>2007</v>
          </cell>
          <cell r="AP3">
            <v>2008</v>
          </cell>
          <cell r="AQ3">
            <v>2009</v>
          </cell>
          <cell r="AR3">
            <v>2010</v>
          </cell>
        </row>
        <row r="26">
          <cell r="B26" t="str">
            <v>HANPP (MT C)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AM6">
            <v>7.2097053726169841E-2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Bol Graphs"/>
      <sheetName val="BOL Sum"/>
      <sheetName val="BOL NPP Wood"/>
      <sheetName val="fao bol forest"/>
      <sheetName val="BOL NPP graze "/>
      <sheetName val="bol graze residue"/>
      <sheetName val="bol graze crop"/>
      <sheetName val="bol graze demand"/>
      <sheetName val="BOL NPPh Perm"/>
      <sheetName val="fao bol perm crop"/>
      <sheetName val="BOL Arable"/>
      <sheetName val="fao bol land use"/>
      <sheetName val="bol LPJmL"/>
      <sheetName val="BOL Infr &amp; Settle"/>
      <sheetName val="fao bol land cover"/>
      <sheetName val="BOL NPP fire"/>
      <sheetName val="fao bol fire"/>
      <sheetName val="archive LPJmL raw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/>
      <sheetData sheetId="2">
        <row r="1">
          <cell r="G1">
            <v>1992</v>
          </cell>
        </row>
        <row r="5">
          <cell r="C5" t="str">
            <v>Wood Harvest</v>
          </cell>
        </row>
        <row r="9">
          <cell r="C9" t="str">
            <v>Permanent Crops</v>
          </cell>
        </row>
      </sheetData>
      <sheetData sheetId="3">
        <row r="3">
          <cell r="Z3">
            <v>1992</v>
          </cell>
        </row>
        <row r="14">
          <cell r="Z14">
            <v>17763403.404904857</v>
          </cell>
          <cell r="AA14">
            <v>18100524.295164</v>
          </cell>
          <cell r="AB14">
            <v>18426283.053091712</v>
          </cell>
          <cell r="AC14">
            <v>18862549.674309287</v>
          </cell>
          <cell r="AD14">
            <v>19471046.608592287</v>
          </cell>
          <cell r="AE14">
            <v>20000364.357011858</v>
          </cell>
          <cell r="AF14">
            <v>20178603.605358429</v>
          </cell>
          <cell r="AG14">
            <v>20830617.056674708</v>
          </cell>
          <cell r="AH14">
            <v>21954648.821419284</v>
          </cell>
          <cell r="AI14">
            <v>21528170.327266574</v>
          </cell>
          <cell r="AJ14">
            <v>22233305.169719711</v>
          </cell>
          <cell r="AK14">
            <v>22788984.865669284</v>
          </cell>
          <cell r="AL14">
            <v>23275208.773718856</v>
          </cell>
          <cell r="AM14">
            <v>23740328.16915714</v>
          </cell>
          <cell r="AN14">
            <v>24424995.136898503</v>
          </cell>
          <cell r="AO14">
            <v>24890181.697365783</v>
          </cell>
          <cell r="AP14">
            <v>25220781.395853072</v>
          </cell>
          <cell r="AQ14">
            <v>26104824.794571787</v>
          </cell>
          <cell r="AR14">
            <v>26365999.111568883</v>
          </cell>
        </row>
        <row r="24">
          <cell r="Z24">
            <v>47896394.322596744</v>
          </cell>
          <cell r="AA24">
            <v>45532534.377028257</v>
          </cell>
          <cell r="AB24">
            <v>47426805.296984583</v>
          </cell>
          <cell r="AC24">
            <v>46553780.369414158</v>
          </cell>
          <cell r="AD24">
            <v>43562618.840332128</v>
          </cell>
          <cell r="AE24">
            <v>45791782.4251251</v>
          </cell>
          <cell r="AF24">
            <v>48913360.320225663</v>
          </cell>
          <cell r="AG24">
            <v>61064109.554107368</v>
          </cell>
          <cell r="AH24">
            <v>39797790.258310959</v>
          </cell>
          <cell r="AI24">
            <v>42083134.44821921</v>
          </cell>
          <cell r="AJ24">
            <v>61128583.24315986</v>
          </cell>
          <cell r="AK24">
            <v>45776825.512022018</v>
          </cell>
          <cell r="AL24">
            <v>89006653.373730063</v>
          </cell>
          <cell r="AM24">
            <v>67489505.99534592</v>
          </cell>
          <cell r="AN24">
            <v>107673120.67760757</v>
          </cell>
          <cell r="AO24">
            <v>84926630.82516475</v>
          </cell>
          <cell r="AP24">
            <v>60806013.275225297</v>
          </cell>
          <cell r="AQ24">
            <v>51243374.811114781</v>
          </cell>
          <cell r="AR24">
            <v>126778574.89456263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Graphs"/>
      <sheetName val="CAR Summary"/>
      <sheetName val="sum infr extrap-2"/>
      <sheetName val="CAR NPP Wood"/>
      <sheetName val="sum infr extrap-1"/>
      <sheetName val="car fao forestry"/>
      <sheetName val="CAR NPPh graze"/>
      <sheetName val="car feed crops"/>
      <sheetName val="car residue feed"/>
      <sheetName val="fao car ag prod"/>
      <sheetName val="car graze demand"/>
      <sheetName val="fao car livestock"/>
      <sheetName val="CAR NPPh Perm Crops"/>
      <sheetName val="fao car perm prod"/>
      <sheetName val="CAR NPPluc Arable"/>
      <sheetName val="car fao land use"/>
      <sheetName val="car NPPo LPJmL"/>
      <sheetName val="CAR Infr &amp; Settle"/>
      <sheetName val="car infr extrap-1"/>
      <sheetName val="car infr extrap-2"/>
      <sheetName val="car fao land cover"/>
      <sheetName val="CAR Fire Carb"/>
      <sheetName val="fao car fires"/>
      <sheetName val="car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/>
      <sheetData sheetId="2">
        <row r="6">
          <cell r="Z6">
            <v>1698449.4444444445</v>
          </cell>
        </row>
        <row r="53">
          <cell r="B53" t="str">
            <v>Population</v>
          </cell>
        </row>
      </sheetData>
      <sheetData sheetId="3">
        <row r="3">
          <cell r="Z3">
            <v>1992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F779-D1C8-4BCF-A126-59CBE0343C02}">
  <sheetPr>
    <tabColor rgb="FFC00000"/>
  </sheetPr>
  <dimension ref="A1:EF64"/>
  <sheetViews>
    <sheetView tabSelected="1" zoomScale="85" zoomScaleNormal="85" workbookViewId="0">
      <pane xSplit="3" ySplit="3" topLeftCell="U4" activePane="bottomRight" state="frozen"/>
      <selection pane="topRight" activeCell="D1" sqref="D1"/>
      <selection pane="bottomLeft" activeCell="A4" sqref="A4"/>
      <selection pane="bottomRight" activeCell="Z35" sqref="Z35"/>
    </sheetView>
  </sheetViews>
  <sheetFormatPr defaultRowHeight="14.5" x14ac:dyDescent="0.35"/>
  <cols>
    <col min="1" max="1" width="8.7265625" style="28"/>
    <col min="3" max="3" width="23.90625" bestFit="1" customWidth="1"/>
    <col min="4" max="4" width="23.90625" style="52" customWidth="1"/>
    <col min="5" max="55" width="15.6328125" customWidth="1"/>
  </cols>
  <sheetData>
    <row r="1" spans="1:52" s="76" customFormat="1" ht="21" x14ac:dyDescent="0.5">
      <c r="A1" s="74" t="s">
        <v>114</v>
      </c>
      <c r="B1" s="75"/>
    </row>
    <row r="3" spans="1:52" s="54" customFormat="1" x14ac:dyDescent="0.35">
      <c r="A3" s="169"/>
      <c r="E3" s="30">
        <v>1971</v>
      </c>
      <c r="F3" s="30">
        <f>E3+1</f>
        <v>1972</v>
      </c>
      <c r="G3" s="30">
        <f t="shared" ref="G3:X3" si="0">F3+1</f>
        <v>1973</v>
      </c>
      <c r="H3" s="30">
        <f t="shared" si="0"/>
        <v>1974</v>
      </c>
      <c r="I3" s="30">
        <f t="shared" si="0"/>
        <v>1975</v>
      </c>
      <c r="J3" s="30">
        <f t="shared" si="0"/>
        <v>1976</v>
      </c>
      <c r="K3" s="30">
        <f t="shared" si="0"/>
        <v>1977</v>
      </c>
      <c r="L3" s="30">
        <f t="shared" si="0"/>
        <v>1978</v>
      </c>
      <c r="M3" s="30">
        <f t="shared" si="0"/>
        <v>1979</v>
      </c>
      <c r="N3" s="30">
        <f t="shared" si="0"/>
        <v>1980</v>
      </c>
      <c r="O3" s="30">
        <f t="shared" si="0"/>
        <v>1981</v>
      </c>
      <c r="P3" s="30">
        <f t="shared" si="0"/>
        <v>1982</v>
      </c>
      <c r="Q3" s="30">
        <f t="shared" si="0"/>
        <v>1983</v>
      </c>
      <c r="R3" s="30">
        <f t="shared" si="0"/>
        <v>1984</v>
      </c>
      <c r="S3" s="30">
        <f t="shared" si="0"/>
        <v>1985</v>
      </c>
      <c r="T3" s="30">
        <f t="shared" si="0"/>
        <v>1986</v>
      </c>
      <c r="U3" s="30">
        <f t="shared" si="0"/>
        <v>1987</v>
      </c>
      <c r="V3" s="30">
        <f t="shared" si="0"/>
        <v>1988</v>
      </c>
      <c r="W3" s="30">
        <f t="shared" si="0"/>
        <v>1989</v>
      </c>
      <c r="X3" s="30">
        <f t="shared" si="0"/>
        <v>1990</v>
      </c>
      <c r="Y3" s="30">
        <v>1991</v>
      </c>
      <c r="Z3" s="30">
        <v>1992</v>
      </c>
      <c r="AA3" s="30">
        <v>1993</v>
      </c>
      <c r="AB3" s="30">
        <v>1994</v>
      </c>
      <c r="AC3" s="30">
        <v>1995</v>
      </c>
      <c r="AD3" s="30">
        <v>1996</v>
      </c>
      <c r="AE3" s="30">
        <v>1997</v>
      </c>
      <c r="AF3" s="30">
        <v>1998</v>
      </c>
      <c r="AG3" s="30">
        <v>1999</v>
      </c>
      <c r="AH3" s="30">
        <v>2000</v>
      </c>
      <c r="AI3" s="30">
        <v>2001</v>
      </c>
      <c r="AJ3" s="30">
        <v>2002</v>
      </c>
      <c r="AK3" s="30">
        <v>2003</v>
      </c>
      <c r="AL3" s="30">
        <v>2004</v>
      </c>
      <c r="AM3" s="30">
        <v>2005</v>
      </c>
      <c r="AN3" s="30">
        <v>2006</v>
      </c>
      <c r="AO3" s="30">
        <v>2007</v>
      </c>
      <c r="AP3" s="30">
        <v>2008</v>
      </c>
      <c r="AQ3" s="30">
        <v>2009</v>
      </c>
      <c r="AR3" s="30">
        <v>2010</v>
      </c>
      <c r="AS3" s="30">
        <f t="shared" ref="AS3:AZ3" si="1">AR3+1</f>
        <v>2011</v>
      </c>
      <c r="AT3" s="30">
        <f t="shared" si="1"/>
        <v>2012</v>
      </c>
      <c r="AU3" s="30">
        <f t="shared" si="1"/>
        <v>2013</v>
      </c>
      <c r="AV3" s="30">
        <f t="shared" si="1"/>
        <v>2014</v>
      </c>
      <c r="AW3" s="30">
        <f t="shared" si="1"/>
        <v>2015</v>
      </c>
      <c r="AX3" s="30">
        <f t="shared" si="1"/>
        <v>2016</v>
      </c>
      <c r="AY3" s="30">
        <f t="shared" si="1"/>
        <v>2017</v>
      </c>
      <c r="AZ3" s="30">
        <f t="shared" si="1"/>
        <v>2018</v>
      </c>
    </row>
    <row r="4" spans="1:52" x14ac:dyDescent="0.35">
      <c r="A4" s="28" t="s">
        <v>37</v>
      </c>
      <c r="B4" s="24" t="s">
        <v>240</v>
      </c>
    </row>
    <row r="6" spans="1:52" x14ac:dyDescent="0.35">
      <c r="C6" s="267" t="s">
        <v>126</v>
      </c>
      <c r="E6" s="25">
        <f>'DRC NPP Wood'!I48</f>
        <v>13768887.680740738</v>
      </c>
      <c r="F6" s="25">
        <f>'DRC NPP Wood'!J48</f>
        <v>14175912.798518518</v>
      </c>
      <c r="G6" s="25">
        <f>'DRC NPP Wood'!K48</f>
        <v>14352755.485925926</v>
      </c>
      <c r="H6" s="25">
        <f>'DRC NPP Wood'!L48</f>
        <v>14677357.469629627</v>
      </c>
      <c r="I6" s="25">
        <f>'DRC NPP Wood'!M48</f>
        <v>15073439.211851854</v>
      </c>
      <c r="J6" s="25">
        <f>'DRC NPP Wood'!N48</f>
        <v>15658450.927407406</v>
      </c>
      <c r="K6" s="25">
        <f>'DRC NPP Wood'!O48</f>
        <v>16159657.325925926</v>
      </c>
      <c r="L6" s="25">
        <f>'DRC NPP Wood'!P48</f>
        <v>16893197.675555557</v>
      </c>
      <c r="M6" s="25">
        <f>'DRC NPP Wood'!Q48</f>
        <v>17416852.179259256</v>
      </c>
      <c r="N6" s="25">
        <f>'DRC NPP Wood'!R48</f>
        <v>17959754.262222223</v>
      </c>
      <c r="O6" s="25">
        <f>'DRC NPP Wood'!S48</f>
        <v>18460589.117037036</v>
      </c>
      <c r="P6" s="25">
        <f>'DRC NPP Wood'!T48</f>
        <v>19155133.53185185</v>
      </c>
      <c r="Q6" s="25">
        <f>'DRC NPP Wood'!U48</f>
        <v>19771128.761481479</v>
      </c>
      <c r="R6" s="25">
        <f>'DRC NPP Wood'!V48</f>
        <v>20258063.035555553</v>
      </c>
      <c r="S6" s="25">
        <f>'DRC NPP Wood'!W48</f>
        <v>20938284.844444446</v>
      </c>
      <c r="T6" s="25">
        <f>'DRC NPP Wood'!X48</f>
        <v>21428179.352592591</v>
      </c>
      <c r="U6" s="25">
        <f>'DRC NPP Wood'!Y48</f>
        <v>22001410.709629625</v>
      </c>
      <c r="V6" s="25">
        <f>'DRC NPP Wood'!Z48</f>
        <v>22753312.183703698</v>
      </c>
      <c r="W6" s="25">
        <f>'DRC NPP Wood'!AA48</f>
        <v>23574991.180740736</v>
      </c>
      <c r="X6" s="25">
        <f>'DRC NPP Wood'!AB48</f>
        <v>24616264.622222222</v>
      </c>
      <c r="Y6" s="25">
        <f>'DRC NPP Wood'!AC48</f>
        <v>25895703.635555558</v>
      </c>
      <c r="Z6" s="25">
        <f>'DRC NPP Wood'!AD48</f>
        <v>27514047.045925923</v>
      </c>
      <c r="AA6" s="25">
        <f>'DRC NPP Wood'!AE48</f>
        <v>29590223.165925924</v>
      </c>
      <c r="AB6" s="25">
        <f>'DRC NPP Wood'!AF48</f>
        <v>31151849.622222219</v>
      </c>
      <c r="AC6" s="25">
        <f>'DRC NPP Wood'!AG48</f>
        <v>32213265.174814817</v>
      </c>
      <c r="AD6" s="25">
        <f>'DRC NPP Wood'!AH48</f>
        <v>33045615.957037039</v>
      </c>
      <c r="AE6" s="25">
        <f>'DRC NPP Wood'!AI48</f>
        <v>33654388.296296299</v>
      </c>
      <c r="AF6" s="25">
        <f>'DRC NPP Wood'!AJ48</f>
        <v>34262651.782222219</v>
      </c>
      <c r="AG6" s="25">
        <f>'DRC NPP Wood'!AK48</f>
        <v>34786395.133333333</v>
      </c>
      <c r="AH6" s="25">
        <f>'DRC NPP Wood'!AL48</f>
        <v>35462659.194074072</v>
      </c>
      <c r="AI6" s="25">
        <f>'DRC NPP Wood'!AM48</f>
        <v>36108741.386666663</v>
      </c>
      <c r="AJ6" s="25">
        <f>'DRC NPP Wood'!AN48</f>
        <v>36797851.97481481</v>
      </c>
      <c r="AK6" s="25">
        <f>'DRC NPP Wood'!AO48</f>
        <v>37515951.048888892</v>
      </c>
      <c r="AL6" s="25">
        <f>'DRC NPP Wood'!AP48</f>
        <v>38336848.59259259</v>
      </c>
      <c r="AM6" s="25">
        <f>'DRC NPP Wood'!AQ48</f>
        <v>39061762.666666664</v>
      </c>
      <c r="AN6" s="25">
        <f>'DRC NPP Wood'!AR48</f>
        <v>39720850.908148147</v>
      </c>
      <c r="AO6" s="25">
        <f>'DRC NPP Wood'!AS48</f>
        <v>40434051.259259254</v>
      </c>
      <c r="AP6" s="25">
        <f>'DRC NPP Wood'!AT48</f>
        <v>41025354.734259263</v>
      </c>
      <c r="AQ6" s="25">
        <f>'DRC NPP Wood'!AU48</f>
        <v>41611410.65925926</v>
      </c>
      <c r="AR6" s="25">
        <f>'DRC NPP Wood'!AV48</f>
        <v>42101221.62055555</v>
      </c>
      <c r="AS6" s="25">
        <f>'DRC NPP Wood'!AW48</f>
        <v>42733645.038703702</v>
      </c>
      <c r="AT6" s="25">
        <f>'DRC NPP Wood'!AX48</f>
        <v>43318497.737592593</v>
      </c>
      <c r="AU6" s="25">
        <f>'DRC NPP Wood'!AY48</f>
        <v>43916292.878703713</v>
      </c>
      <c r="AV6" s="25">
        <f>'DRC NPP Wood'!AZ48</f>
        <v>44527372.726481482</v>
      </c>
      <c r="AW6" s="25">
        <f>'DRC NPP Wood'!BA48</f>
        <v>45152091.660925932</v>
      </c>
      <c r="AX6" s="25">
        <f>'DRC NPP Wood'!BB48</f>
        <v>45662699.730555557</v>
      </c>
      <c r="AY6" s="25">
        <f>'DRC NPP Wood'!BC48</f>
        <v>46184007.855000004</v>
      </c>
      <c r="AZ6" s="25">
        <f>'DRC NPP Wood'!BD48</f>
        <v>46716279.547592595</v>
      </c>
    </row>
    <row r="7" spans="1:52" x14ac:dyDescent="0.35">
      <c r="C7" s="65"/>
    </row>
    <row r="8" spans="1:52" s="52" customFormat="1" x14ac:dyDescent="0.35">
      <c r="A8" s="28"/>
      <c r="C8" s="202" t="s">
        <v>228</v>
      </c>
      <c r="D8" s="93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</row>
    <row r="9" spans="1:52" x14ac:dyDescent="0.35">
      <c r="C9" s="65"/>
    </row>
    <row r="10" spans="1:52" s="52" customFormat="1" x14ac:dyDescent="0.35">
      <c r="A10" s="28"/>
      <c r="C10" s="267" t="s">
        <v>220</v>
      </c>
      <c r="E10" s="25">
        <f>'DRC - HANPP, Perm Crops'!Q27</f>
        <v>854572.255</v>
      </c>
      <c r="F10" s="25">
        <f>'DRC - HANPP, Perm Crops'!R27</f>
        <v>831062.48499999999</v>
      </c>
      <c r="G10" s="25">
        <f>'DRC - HANPP, Perm Crops'!S27</f>
        <v>797978.23499999999</v>
      </c>
      <c r="H10" s="25">
        <f>'DRC - HANPP, Perm Crops'!T27</f>
        <v>776697.24500000011</v>
      </c>
      <c r="I10" s="25">
        <f>'DRC - HANPP, Perm Crops'!U27</f>
        <v>777197.53</v>
      </c>
      <c r="J10" s="25">
        <f>'DRC - HANPP, Perm Crops'!V27</f>
        <v>771146.35499999998</v>
      </c>
      <c r="K10" s="25">
        <f>'DRC - HANPP, Perm Crops'!W27</f>
        <v>765148.505</v>
      </c>
      <c r="L10" s="25">
        <f>'DRC - HANPP, Perm Crops'!X27</f>
        <v>748987.27</v>
      </c>
      <c r="M10" s="25">
        <f>'DRC - HANPP, Perm Crops'!Y27</f>
        <v>756669.75</v>
      </c>
      <c r="N10" s="25">
        <f>'DRC - HANPP, Perm Crops'!Z27</f>
        <v>760109.84500000009</v>
      </c>
      <c r="O10" s="25">
        <f>'DRC - HANPP, Perm Crops'!AA27</f>
        <v>782127.80499999993</v>
      </c>
      <c r="P10" s="25">
        <f>'DRC - HANPP, Perm Crops'!AB27</f>
        <v>769979.9</v>
      </c>
      <c r="Q10" s="25">
        <f>'DRC - HANPP, Perm Crops'!AC27</f>
        <v>763452.08</v>
      </c>
      <c r="R10" s="25">
        <f>'DRC - HANPP, Perm Crops'!AD27</f>
        <v>789854.68499999994</v>
      </c>
      <c r="S10" s="25">
        <f>'DRC - HANPP, Perm Crops'!AE27</f>
        <v>807833.99500000011</v>
      </c>
      <c r="T10" s="25">
        <f>'DRC - HANPP, Perm Crops'!AF27</f>
        <v>801213.66499999992</v>
      </c>
      <c r="U10" s="25">
        <f>'DRC - HANPP, Perm Crops'!AG27</f>
        <v>783925.37</v>
      </c>
      <c r="V10" s="25">
        <f>'DRC - HANPP, Perm Crops'!AH27</f>
        <v>819480.05</v>
      </c>
      <c r="W10" s="25">
        <f>'DRC - HANPP, Perm Crops'!AI27</f>
        <v>820698.16500000004</v>
      </c>
      <c r="X10" s="25">
        <f>'DRC - HANPP, Perm Crops'!AJ27</f>
        <v>848141.09000000008</v>
      </c>
      <c r="Y10" s="25">
        <f>'DRC - HANPP, Perm Crops'!AK27</f>
        <v>861491.18169999996</v>
      </c>
      <c r="Z10" s="25">
        <f>'DRC - HANPP, Perm Crops'!AL27</f>
        <v>871578.22685000009</v>
      </c>
      <c r="AA10" s="25">
        <f>'DRC - HANPP, Perm Crops'!AM27</f>
        <v>888772.01980000001</v>
      </c>
      <c r="AB10" s="25">
        <f>'DRC - HANPP, Perm Crops'!AN27</f>
        <v>907402.39439999999</v>
      </c>
      <c r="AC10" s="25">
        <f>'DRC - HANPP, Perm Crops'!AO27</f>
        <v>758855.28305000009</v>
      </c>
      <c r="AD10" s="25">
        <f>'DRC - HANPP, Perm Crops'!AP27</f>
        <v>749728.83525000012</v>
      </c>
      <c r="AE10" s="25">
        <f>'DRC - HANPP, Perm Crops'!AQ27</f>
        <v>734567.65234999999</v>
      </c>
      <c r="AF10" s="25">
        <f>'DRC - HANPP, Perm Crops'!AR27</f>
        <v>742139.89095000003</v>
      </c>
      <c r="AG10" s="25">
        <f>'DRC - HANPP, Perm Crops'!AS27</f>
        <v>721096.28355000005</v>
      </c>
      <c r="AH10" s="25">
        <f>'DRC - HANPP, Perm Crops'!AT27</f>
        <v>725745.21449999989</v>
      </c>
      <c r="AI10" s="25">
        <f>'DRC - HANPP, Perm Crops'!AU27</f>
        <v>706379.27525000018</v>
      </c>
      <c r="AJ10" s="25">
        <f>'DRC - HANPP, Perm Crops'!AV27</f>
        <v>687863.72405000008</v>
      </c>
      <c r="AK10" s="25">
        <f>'DRC - HANPP, Perm Crops'!AW27</f>
        <v>694764.05599999998</v>
      </c>
      <c r="AL10" s="25">
        <f>'DRC - HANPP, Perm Crops'!AX27</f>
        <v>699739.79149999993</v>
      </c>
      <c r="AM10" s="25">
        <f>'DRC - HANPP, Perm Crops'!AY27</f>
        <v>706461.15550000011</v>
      </c>
      <c r="AN10" s="25">
        <f>'DRC - HANPP, Perm Crops'!AZ27</f>
        <v>712281.40299999993</v>
      </c>
      <c r="AO10" s="25">
        <f>'DRC - HANPP, Perm Crops'!BA27</f>
        <v>720609.45400000003</v>
      </c>
      <c r="AP10" s="25">
        <f>'DRC - HANPP, Perm Crops'!BB27</f>
        <v>727051.67200000014</v>
      </c>
      <c r="AQ10" s="25">
        <f>'DRC - HANPP, Perm Crops'!BC27</f>
        <v>732867.77020000014</v>
      </c>
      <c r="AR10" s="25">
        <f>'DRC - HANPP, Perm Crops'!BD27</f>
        <v>936191.26409999991</v>
      </c>
      <c r="AS10" s="25">
        <f>'DRC - HANPP, Perm Crops'!BE27</f>
        <v>968421.30779999995</v>
      </c>
      <c r="AT10" s="25">
        <f>'DRC - HANPP, Perm Crops'!BF27</f>
        <v>1099460.0591500001</v>
      </c>
      <c r="AU10" s="25">
        <f>'DRC - HANPP, Perm Crops'!BG27</f>
        <v>1320274.4852999998</v>
      </c>
      <c r="AV10" s="25">
        <f>'DRC - HANPP, Perm Crops'!BH27</f>
        <v>1474572.1110500002</v>
      </c>
      <c r="AW10" s="25">
        <f>'DRC - HANPP, Perm Crops'!BI27</f>
        <v>1499290.8595000003</v>
      </c>
      <c r="AX10" s="25">
        <f>'DRC - HANPP, Perm Crops'!BJ27</f>
        <v>1496728.6907499998</v>
      </c>
      <c r="AY10" s="25">
        <f>'DRC - HANPP, Perm Crops'!BK27</f>
        <v>1505196.7058999999</v>
      </c>
      <c r="AZ10" s="25">
        <f>'DRC - HANPP, Perm Crops'!BL27</f>
        <v>1508586.0052</v>
      </c>
    </row>
    <row r="11" spans="1:52" s="52" customFormat="1" x14ac:dyDescent="0.35">
      <c r="A11" s="28"/>
      <c r="C11" s="65"/>
    </row>
    <row r="12" spans="1:52" x14ac:dyDescent="0.35">
      <c r="C12" s="267" t="s">
        <v>127</v>
      </c>
      <c r="D12" s="62"/>
      <c r="E12" s="25">
        <f>'DRC - HANPP, Total Demand'!R52</f>
        <v>2221914.6982224993</v>
      </c>
      <c r="F12" s="25">
        <f>'DRC - HANPP, Total Demand'!S52</f>
        <v>2263172.9303224999</v>
      </c>
      <c r="G12" s="25">
        <f>'DRC - HANPP, Total Demand'!T52</f>
        <v>2298607.3894479997</v>
      </c>
      <c r="H12" s="25">
        <f>'DRC - HANPP, Total Demand'!U52</f>
        <v>2337799.6768661998</v>
      </c>
      <c r="I12" s="25">
        <f>'DRC - HANPP, Total Demand'!V52</f>
        <v>2355070.4997512996</v>
      </c>
      <c r="J12" s="25">
        <f>'DRC - HANPP, Total Demand'!W52</f>
        <v>2374790.8072974999</v>
      </c>
      <c r="K12" s="25">
        <f>'DRC - HANPP, Total Demand'!X52</f>
        <v>2364949.9685049998</v>
      </c>
      <c r="L12" s="25">
        <f>'DRC - HANPP, Total Demand'!Y52</f>
        <v>2374322.6221400001</v>
      </c>
      <c r="M12" s="25">
        <f>'DRC - HANPP, Total Demand'!Z52</f>
        <v>2343473.3251207247</v>
      </c>
      <c r="N12" s="25">
        <f>'DRC - HANPP, Total Demand'!AA52</f>
        <v>2315620.7593117496</v>
      </c>
      <c r="O12" s="25">
        <f>'DRC - HANPP, Total Demand'!AB52</f>
        <v>2358321.1374900001</v>
      </c>
      <c r="P12" s="25">
        <f>'DRC - HANPP, Total Demand'!AC52</f>
        <v>2336119.6439164998</v>
      </c>
      <c r="Q12" s="25">
        <f>'DRC - HANPP, Total Demand'!AD52</f>
        <v>2345646.8499630503</v>
      </c>
      <c r="R12" s="25">
        <f>'DRC - HANPP, Total Demand'!AE52</f>
        <v>2361213.1917295</v>
      </c>
      <c r="S12" s="25">
        <f>'DRC - HANPP, Total Demand'!AF52</f>
        <v>2411981.6632099999</v>
      </c>
      <c r="T12" s="25">
        <f>'DRC - HANPP, Total Demand'!AG52</f>
        <v>2512155.8290737495</v>
      </c>
      <c r="U12" s="25">
        <f>'DRC - HANPP, Total Demand'!AH52</f>
        <v>2617839.6194625003</v>
      </c>
      <c r="V12" s="25">
        <f>'DRC - HANPP, Total Demand'!AI52</f>
        <v>2715250.7923499998</v>
      </c>
      <c r="W12" s="25">
        <f>'DRC - HANPP, Total Demand'!AJ52</f>
        <v>2820376.0762150004</v>
      </c>
      <c r="X12" s="25">
        <f>'DRC - HANPP, Total Demand'!AK52</f>
        <v>2913752.2881706995</v>
      </c>
      <c r="Y12" s="25">
        <f>'DRC - HANPP, Total Demand'!AL52</f>
        <v>2626146.7669851752</v>
      </c>
      <c r="Z12" s="25">
        <f>'DRC - HANPP, Total Demand'!AM52</f>
        <v>2677642.0382892992</v>
      </c>
      <c r="AA12" s="25">
        <f>'DRC - HANPP, Total Demand'!AN52</f>
        <v>2442996.9070868995</v>
      </c>
      <c r="AB12" s="25">
        <f>'DRC - HANPP, Total Demand'!AO52</f>
        <v>2323372.5310320002</v>
      </c>
      <c r="AC12" s="25">
        <f>'DRC - HANPP, Total Demand'!AP52</f>
        <v>2463728.5281023495</v>
      </c>
      <c r="AD12" s="25">
        <f>'DRC - HANPP, Total Demand'!AQ52</f>
        <v>2365904.2470028996</v>
      </c>
      <c r="AE12" s="25">
        <f>'DRC - HANPP, Total Demand'!AR52</f>
        <v>2567033.1352594504</v>
      </c>
      <c r="AF12" s="25">
        <f>'DRC - HANPP, Total Demand'!AS52</f>
        <v>2146702.0987145258</v>
      </c>
      <c r="AG12" s="25">
        <f>'DRC - HANPP, Total Demand'!AT52</f>
        <v>2002638.8985375001</v>
      </c>
      <c r="AH12" s="25">
        <f>'DRC - HANPP, Total Demand'!AU52</f>
        <v>1954251.5090385501</v>
      </c>
      <c r="AI12" s="25">
        <f>'DRC - HANPP, Total Demand'!AV52</f>
        <v>1910422.1434502504</v>
      </c>
      <c r="AJ12" s="25">
        <f>'DRC - HANPP, Total Demand'!AW52</f>
        <v>1858279.0537508749</v>
      </c>
      <c r="AK12" s="25">
        <f>'DRC - HANPP, Total Demand'!AX52</f>
        <v>1851243.4525623501</v>
      </c>
      <c r="AL12" s="25">
        <f>'DRC - HANPP, Total Demand'!AY52</f>
        <v>1843833.7050248003</v>
      </c>
      <c r="AM12" s="25">
        <f>'DRC - HANPP, Total Demand'!AZ52</f>
        <v>1841941.218166125</v>
      </c>
      <c r="AN12" s="25">
        <f>'DRC - HANPP, Total Demand'!BA52</f>
        <v>1829307.2147370749</v>
      </c>
      <c r="AO12" s="25">
        <f>'DRC - HANPP, Total Demand'!BB52</f>
        <v>1820024.3067638252</v>
      </c>
      <c r="AP12" s="25">
        <f>'DRC - HANPP, Total Demand'!BC52</f>
        <v>1815732.7232044248</v>
      </c>
      <c r="AQ12" s="25">
        <f>'DRC - HANPP, Total Demand'!BD52</f>
        <v>1812658.7378205254</v>
      </c>
      <c r="AR12" s="25">
        <f>'DRC - HANPP, Total Demand'!BE52</f>
        <v>1796518.0660225248</v>
      </c>
      <c r="AS12" s="25">
        <f>'DRC - HANPP, Total Demand'!BF52</f>
        <v>1787116.8350934999</v>
      </c>
      <c r="AT12" s="25">
        <f>'DRC - HANPP, Total Demand'!BG52</f>
        <v>941796.61647827458</v>
      </c>
      <c r="AU12" s="25">
        <f>'DRC - HANPP, Total Demand'!BH52</f>
        <v>945579.93733519921</v>
      </c>
      <c r="AV12" s="25" t="str">
        <f>'DRC - HANPP, Total Demand'!BI52</f>
        <v>NA</v>
      </c>
      <c r="AW12" s="25" t="str">
        <f>'DRC - HANPP, Total Demand'!BJ52</f>
        <v>NA</v>
      </c>
      <c r="AX12" s="25" t="str">
        <f>'DRC - HANPP, Total Demand'!BK52</f>
        <v>NA</v>
      </c>
      <c r="AY12" s="25" t="str">
        <f>'DRC - HANPP, Total Demand'!BL52</f>
        <v>NA</v>
      </c>
      <c r="AZ12" s="25" t="str">
        <f>'DRC - HANPP, Total Demand'!BM52</f>
        <v>NA</v>
      </c>
    </row>
    <row r="13" spans="1:52" s="52" customFormat="1" x14ac:dyDescent="0.35">
      <c r="A13" s="28"/>
      <c r="C13" s="65"/>
    </row>
    <row r="14" spans="1:52" s="37" customFormat="1" x14ac:dyDescent="0.35">
      <c r="A14" s="28"/>
      <c r="B14" s="24" t="s">
        <v>234</v>
      </c>
      <c r="C14" s="65"/>
      <c r="D14" s="52"/>
      <c r="E14" s="25">
        <f>E6+E8+E12+E10</f>
        <v>16845374.633963238</v>
      </c>
      <c r="F14" s="25">
        <f t="shared" ref="F14:AZ14" si="2">F6+F8+F12+F10</f>
        <v>17270148.213841017</v>
      </c>
      <c r="G14" s="25">
        <f t="shared" si="2"/>
        <v>17449341.110373925</v>
      </c>
      <c r="H14" s="25">
        <f t="shared" si="2"/>
        <v>17791854.391495828</v>
      </c>
      <c r="I14" s="25">
        <f t="shared" si="2"/>
        <v>18205707.241603155</v>
      </c>
      <c r="J14" s="25">
        <f t="shared" si="2"/>
        <v>18804388.089704905</v>
      </c>
      <c r="K14" s="25">
        <f t="shared" si="2"/>
        <v>19289755.799430925</v>
      </c>
      <c r="L14" s="25">
        <f t="shared" si="2"/>
        <v>20016507.567695558</v>
      </c>
      <c r="M14" s="25">
        <f t="shared" si="2"/>
        <v>20516995.25437998</v>
      </c>
      <c r="N14" s="25">
        <f t="shared" si="2"/>
        <v>21035484.866533972</v>
      </c>
      <c r="O14" s="25">
        <f t="shared" si="2"/>
        <v>21601038.059527036</v>
      </c>
      <c r="P14" s="25">
        <f t="shared" si="2"/>
        <v>22261233.075768348</v>
      </c>
      <c r="Q14" s="25">
        <f t="shared" si="2"/>
        <v>22880227.691444527</v>
      </c>
      <c r="R14" s="25">
        <f t="shared" si="2"/>
        <v>23409130.912285052</v>
      </c>
      <c r="S14" s="25">
        <f t="shared" si="2"/>
        <v>24158100.502654448</v>
      </c>
      <c r="T14" s="25">
        <f t="shared" si="2"/>
        <v>24741548.84666634</v>
      </c>
      <c r="U14" s="25">
        <f t="shared" si="2"/>
        <v>25403175.699092127</v>
      </c>
      <c r="V14" s="25">
        <f t="shared" si="2"/>
        <v>26288043.026053701</v>
      </c>
      <c r="W14" s="25">
        <f t="shared" si="2"/>
        <v>27216065.421955734</v>
      </c>
      <c r="X14" s="25">
        <f t="shared" si="2"/>
        <v>28378158.000392921</v>
      </c>
      <c r="Y14" s="25">
        <f t="shared" si="2"/>
        <v>29383341.584240731</v>
      </c>
      <c r="Z14" s="25">
        <f t="shared" si="2"/>
        <v>31063267.311065223</v>
      </c>
      <c r="AA14" s="25">
        <f t="shared" si="2"/>
        <v>32921992.092812821</v>
      </c>
      <c r="AB14" s="25">
        <f t="shared" si="2"/>
        <v>34382624.547654219</v>
      </c>
      <c r="AC14" s="25">
        <f t="shared" si="2"/>
        <v>35435848.985967167</v>
      </c>
      <c r="AD14" s="25">
        <f t="shared" si="2"/>
        <v>36161249.039289936</v>
      </c>
      <c r="AE14" s="25">
        <f t="shared" si="2"/>
        <v>36955989.083905749</v>
      </c>
      <c r="AF14" s="25">
        <f t="shared" si="2"/>
        <v>37151493.771886744</v>
      </c>
      <c r="AG14" s="25">
        <f t="shared" si="2"/>
        <v>37510130.315420836</v>
      </c>
      <c r="AH14" s="25">
        <f t="shared" si="2"/>
        <v>38142655.917612627</v>
      </c>
      <c r="AI14" s="25">
        <f t="shared" si="2"/>
        <v>38725542.805366918</v>
      </c>
      <c r="AJ14" s="25">
        <f t="shared" si="2"/>
        <v>39343994.752615683</v>
      </c>
      <c r="AK14" s="25">
        <f t="shared" si="2"/>
        <v>40061958.557451241</v>
      </c>
      <c r="AL14" s="25">
        <f t="shared" si="2"/>
        <v>40880422.089117393</v>
      </c>
      <c r="AM14" s="25">
        <f t="shared" si="2"/>
        <v>41610165.040332794</v>
      </c>
      <c r="AN14" s="25">
        <f t="shared" si="2"/>
        <v>42262439.525885217</v>
      </c>
      <c r="AO14" s="25">
        <f t="shared" si="2"/>
        <v>42974685.020023085</v>
      </c>
      <c r="AP14" s="25">
        <f t="shared" si="2"/>
        <v>43568139.129463688</v>
      </c>
      <c r="AQ14" s="25">
        <f t="shared" si="2"/>
        <v>44156937.167279787</v>
      </c>
      <c r="AR14" s="25">
        <f t="shared" si="2"/>
        <v>44833930.950678073</v>
      </c>
      <c r="AS14" s="25">
        <f t="shared" si="2"/>
        <v>45489183.181597203</v>
      </c>
      <c r="AT14" s="25">
        <f t="shared" si="2"/>
        <v>45359754.413220868</v>
      </c>
      <c r="AU14" s="25">
        <f t="shared" si="2"/>
        <v>46182147.301338911</v>
      </c>
      <c r="AV14" s="25" t="e">
        <f t="shared" si="2"/>
        <v>#VALUE!</v>
      </c>
      <c r="AW14" s="25" t="e">
        <f t="shared" si="2"/>
        <v>#VALUE!</v>
      </c>
      <c r="AX14" s="25" t="e">
        <f t="shared" si="2"/>
        <v>#VALUE!</v>
      </c>
      <c r="AY14" s="25" t="e">
        <f t="shared" si="2"/>
        <v>#VALUE!</v>
      </c>
      <c r="AZ14" s="25" t="e">
        <f t="shared" si="2"/>
        <v>#VALUE!</v>
      </c>
    </row>
    <row r="15" spans="1:52" s="37" customFormat="1" x14ac:dyDescent="0.35">
      <c r="A15" s="28"/>
      <c r="C15" s="65"/>
      <c r="D15" s="52"/>
    </row>
    <row r="16" spans="1:52" x14ac:dyDescent="0.35">
      <c r="A16" s="28" t="s">
        <v>46</v>
      </c>
      <c r="B16" s="24" t="s">
        <v>241</v>
      </c>
      <c r="C16" s="65"/>
    </row>
    <row r="17" spans="1:52" x14ac:dyDescent="0.35">
      <c r="C17" s="65"/>
    </row>
    <row r="18" spans="1:52" x14ac:dyDescent="0.35">
      <c r="C18" s="267" t="s">
        <v>196</v>
      </c>
      <c r="E18" s="25">
        <f>'DRC - HANPP, Annual Crops'!B15</f>
        <v>60320257.818848148</v>
      </c>
      <c r="F18" s="25">
        <f>'DRC - HANPP, Annual Crops'!C15</f>
        <v>60599949.895287946</v>
      </c>
      <c r="G18" s="25">
        <f>'DRC - HANPP, Annual Crops'!D15</f>
        <v>63313658.178010419</v>
      </c>
      <c r="H18" s="25">
        <f>'DRC - HANPP, Annual Crops'!E15</f>
        <v>62652603.204188496</v>
      </c>
      <c r="I18" s="25">
        <f>'DRC - HANPP, Annual Crops'!F15</f>
        <v>63512415.458638735</v>
      </c>
      <c r="J18" s="25">
        <f>'DRC - HANPP, Annual Crops'!G15</f>
        <v>65000171.382722497</v>
      </c>
      <c r="K18" s="25">
        <f>'DRC - HANPP, Annual Crops'!H15</f>
        <v>65680860.938219942</v>
      </c>
      <c r="L18" s="25">
        <f>'DRC - HANPP, Annual Crops'!I15</f>
        <v>63528340.258638747</v>
      </c>
      <c r="M18" s="25">
        <f>'DRC - HANPP, Annual Crops'!J15</f>
        <v>63203656.366492175</v>
      </c>
      <c r="N18" s="25">
        <f>'DRC - HANPP, Annual Crops'!K15</f>
        <v>64166366.153926693</v>
      </c>
      <c r="O18" s="25">
        <f>'DRC - HANPP, Annual Crops'!L15</f>
        <v>64892971.445026182</v>
      </c>
      <c r="P18" s="25">
        <f>'DRC - HANPP, Annual Crops'!M15</f>
        <v>63256722.383246064</v>
      </c>
      <c r="Q18" s="25">
        <f>'DRC - HANPP, Annual Crops'!N15</f>
        <v>63521102.905759126</v>
      </c>
      <c r="R18" s="25">
        <f>'DRC - HANPP, Annual Crops'!O15</f>
        <v>68705960.594240844</v>
      </c>
      <c r="S18" s="25">
        <f>'DRC - HANPP, Annual Crops'!P15</f>
        <v>67229046.691099495</v>
      </c>
      <c r="T18" s="25">
        <f>'DRC - HANPP, Annual Crops'!Q15</f>
        <v>66018980.758115187</v>
      </c>
      <c r="U18" s="25">
        <f>'DRC - HANPP, Annual Crops'!R15</f>
        <v>66044155.198952854</v>
      </c>
      <c r="V18" s="25">
        <f>'DRC - HANPP, Annual Crops'!S15</f>
        <v>67777366.272251323</v>
      </c>
      <c r="W18" s="25">
        <f>'DRC - HANPP, Annual Crops'!T15</f>
        <v>72223533.979057595</v>
      </c>
      <c r="X18" s="25">
        <f>'DRC - HANPP, Annual Crops'!U15</f>
        <v>69275734.693193749</v>
      </c>
      <c r="Y18" s="25">
        <f>'DRC - HANPP, Annual Crops'!V15</f>
        <v>66411347.807329848</v>
      </c>
      <c r="Z18" s="25">
        <f>'DRC - HANPP, Annual Crops'!W15</f>
        <v>65454741.115183234</v>
      </c>
      <c r="AA18" s="25">
        <f>'DRC - HANPP, Annual Crops'!X15</f>
        <v>67351852.078534037</v>
      </c>
      <c r="AB18" s="25">
        <f>'DRC - HANPP, Annual Crops'!Y15</f>
        <v>66419441.492146559</v>
      </c>
      <c r="AC18" s="25">
        <f>'DRC - HANPP, Annual Crops'!Z15</f>
        <v>67108723.109947592</v>
      </c>
      <c r="AD18" s="25">
        <f>'DRC - HANPP, Annual Crops'!AA15</f>
        <v>69051623.136125639</v>
      </c>
      <c r="AE18" s="25">
        <f>'DRC - HANPP, Annual Crops'!AB15</f>
        <v>64928813.214659706</v>
      </c>
      <c r="AF18" s="25">
        <f>'DRC - HANPP, Annual Crops'!AC15</f>
        <v>68849526.230366543</v>
      </c>
      <c r="AG18" s="25">
        <f>'DRC - HANPP, Annual Crops'!AD15</f>
        <v>69404249.047120437</v>
      </c>
      <c r="AH18" s="25">
        <f>'DRC - HANPP, Annual Crops'!AE15</f>
        <v>70105681.518324584</v>
      </c>
      <c r="AI18" s="25">
        <f>'DRC - HANPP, Annual Crops'!AF15</f>
        <v>68365574.356020927</v>
      </c>
      <c r="AJ18" s="25">
        <f>'DRC - HANPP, Annual Crops'!AG15</f>
        <v>68647123.439790606</v>
      </c>
      <c r="AK18" s="25">
        <f>'DRC - HANPP, Annual Crops'!AH15</f>
        <v>68647123.439790606</v>
      </c>
      <c r="AL18" s="25">
        <f>'DRC - HANPP, Annual Crops'!AI15</f>
        <v>68647123.439790606</v>
      </c>
      <c r="AM18" s="25">
        <f>'DRC - HANPP, Annual Crops'!AJ15</f>
        <v>68051181.942408353</v>
      </c>
      <c r="AN18" s="25">
        <f>'DRC - HANPP, Annual Crops'!AK15</f>
        <v>69390683.125654444</v>
      </c>
      <c r="AO18" s="25">
        <f>'DRC - HANPP, Annual Crops'!AL15</f>
        <v>69276861.00000003</v>
      </c>
      <c r="AP18" s="25">
        <f>'DRC - HANPP, Annual Crops'!AM15</f>
        <v>71721810.471204177</v>
      </c>
      <c r="AQ18" s="25">
        <f>'DRC - HANPP, Annual Crops'!AN15</f>
        <v>72146828.607329831</v>
      </c>
      <c r="AR18" s="25">
        <f>'DRC - HANPP, Annual Crops'!AO15</f>
        <v>72577101.36125651</v>
      </c>
      <c r="AS18" s="25" t="str">
        <f>'DRC - HANPP, Annual Crops'!AP15</f>
        <v>NA</v>
      </c>
      <c r="AT18" s="25" t="str">
        <f>'DRC - HANPP, Annual Crops'!AQ15</f>
        <v>NA</v>
      </c>
      <c r="AU18" s="25" t="str">
        <f>'DRC - HANPP, Annual Crops'!AR15</f>
        <v>NA</v>
      </c>
      <c r="AV18" s="25" t="str">
        <f>'DRC - HANPP, Annual Crops'!AS15</f>
        <v>NA</v>
      </c>
      <c r="AW18" s="25" t="str">
        <f>'DRC - HANPP, Annual Crops'!AT15</f>
        <v>NA</v>
      </c>
      <c r="AX18" s="25" t="str">
        <f>'DRC - HANPP, Annual Crops'!AU15</f>
        <v>NA</v>
      </c>
      <c r="AY18" s="25" t="str">
        <f>'DRC - HANPP, Annual Crops'!AV15</f>
        <v>NA</v>
      </c>
      <c r="AZ18" s="25" t="str">
        <f>'DRC - HANPP, Annual Crops'!AW15</f>
        <v>NA</v>
      </c>
    </row>
    <row r="19" spans="1:52" x14ac:dyDescent="0.35">
      <c r="C19" s="65"/>
    </row>
    <row r="20" spans="1:52" x14ac:dyDescent="0.35">
      <c r="C20" s="267" t="s">
        <v>206</v>
      </c>
      <c r="E20" s="69" t="str">
        <f>'DRC - HANPP, Infrastucture'!E18</f>
        <v>NA</v>
      </c>
      <c r="F20" s="69" t="str">
        <f>'DRC - HANPP, Infrastucture'!F18</f>
        <v>NA</v>
      </c>
      <c r="G20" s="69" t="str">
        <f>'DRC - HANPP, Infrastucture'!G18</f>
        <v>NA</v>
      </c>
      <c r="H20" s="69" t="str">
        <f>'DRC - HANPP, Infrastucture'!H18</f>
        <v>NA</v>
      </c>
      <c r="I20" s="69" t="str">
        <f>'DRC - HANPP, Infrastucture'!I18</f>
        <v>NA</v>
      </c>
      <c r="J20" s="69" t="str">
        <f>'DRC - HANPP, Infrastucture'!J18</f>
        <v>NA</v>
      </c>
      <c r="K20" s="69" t="str">
        <f>'DRC - HANPP, Infrastucture'!K18</f>
        <v>NA</v>
      </c>
      <c r="L20" s="69" t="str">
        <f>'DRC - HANPP, Infrastucture'!L18</f>
        <v>NA</v>
      </c>
      <c r="M20" s="69" t="str">
        <f>'DRC - HANPP, Infrastucture'!M18</f>
        <v>NA</v>
      </c>
      <c r="N20" s="69" t="str">
        <f>'DRC - HANPP, Infrastucture'!N18</f>
        <v>NA</v>
      </c>
      <c r="O20" s="69" t="str">
        <f>'DRC - HANPP, Infrastucture'!O18</f>
        <v>NA</v>
      </c>
      <c r="P20" s="69" t="str">
        <f>'DRC - HANPP, Infrastucture'!P18</f>
        <v>NA</v>
      </c>
      <c r="Q20" s="69" t="str">
        <f>'DRC - HANPP, Infrastucture'!Q18</f>
        <v>NA</v>
      </c>
      <c r="R20" s="69" t="str">
        <f>'DRC - HANPP, Infrastucture'!R18</f>
        <v>NA</v>
      </c>
      <c r="S20" s="69" t="str">
        <f>'DRC - HANPP, Infrastucture'!S18</f>
        <v>NA</v>
      </c>
      <c r="T20" s="69" t="str">
        <f>'DRC - HANPP, Infrastucture'!T18</f>
        <v>NA</v>
      </c>
      <c r="U20" s="69" t="str">
        <f>'DRC - HANPP, Infrastucture'!U18</f>
        <v>NA</v>
      </c>
      <c r="V20" s="69" t="str">
        <f>'DRC - HANPP, Infrastucture'!V18</f>
        <v>NA</v>
      </c>
      <c r="W20" s="69" t="str">
        <f>'DRC - HANPP, Infrastucture'!W18</f>
        <v>NA</v>
      </c>
      <c r="X20" s="69" t="str">
        <f>'DRC - HANPP, Infrastucture'!X18</f>
        <v>NA</v>
      </c>
      <c r="Y20" s="69" t="str">
        <f>'DRC - HANPP, Infrastucture'!Y18</f>
        <v>NA</v>
      </c>
      <c r="Z20" s="94">
        <f>'DRC - HANPP, Infrastucture'!Z18</f>
        <v>564372.41307626257</v>
      </c>
      <c r="AA20" s="94">
        <f>'DRC - HANPP, Infrastucture'!AA18</f>
        <v>575944.79998938087</v>
      </c>
      <c r="AB20" s="94">
        <f>'DRC - HANPP, Infrastucture'!AB18</f>
        <v>595011.39111147844</v>
      </c>
      <c r="AC20" s="94">
        <f>'DRC - HANPP, Infrastucture'!AC18</f>
        <v>617695.79060663341</v>
      </c>
      <c r="AD20" s="94">
        <f>'DRC - HANPP, Infrastucture'!AD18</f>
        <v>627539.71983689303</v>
      </c>
      <c r="AE20" s="94">
        <f>'DRC - HANPP, Infrastucture'!AE18</f>
        <v>652965.70328192727</v>
      </c>
      <c r="AF20" s="94">
        <f>'DRC - HANPP, Infrastucture'!AF18</f>
        <v>654732.95614292251</v>
      </c>
      <c r="AG20" s="94">
        <f>'DRC - HANPP, Infrastucture'!AG18</f>
        <v>631196.96992401034</v>
      </c>
      <c r="AH20" s="94">
        <f>'DRC - HANPP, Infrastucture'!AH18</f>
        <v>655115.51070700178</v>
      </c>
      <c r="AI20" s="94">
        <f>'DRC - HANPP, Infrastucture'!AI18</f>
        <v>711507.96277407673</v>
      </c>
      <c r="AJ20" s="94">
        <f>'DRC - HANPP, Infrastucture'!AJ18</f>
        <v>728838.24801326904</v>
      </c>
      <c r="AK20" s="94">
        <f>'DRC - HANPP, Infrastucture'!AK18</f>
        <v>770202.85181333811</v>
      </c>
      <c r="AL20" s="94">
        <f>'DRC - HANPP, Infrastucture'!AL18</f>
        <v>770305.93770914478</v>
      </c>
      <c r="AM20" s="94">
        <f>'DRC - HANPP, Infrastucture'!AM18</f>
        <v>887478.21255304408</v>
      </c>
      <c r="AN20" s="94">
        <f>'DRC - HANPP, Infrastucture'!AN18</f>
        <v>926171.89047078439</v>
      </c>
      <c r="AO20" s="94">
        <f>'DRC - HANPP, Infrastucture'!AO18</f>
        <v>963465.78317131987</v>
      </c>
      <c r="AP20" s="94">
        <f>'DRC - HANPP, Infrastucture'!AP18</f>
        <v>987704.33276425255</v>
      </c>
      <c r="AQ20" s="94">
        <f>'DRC - HANPP, Infrastucture'!AQ18</f>
        <v>1040364.6948469587</v>
      </c>
      <c r="AR20" s="94">
        <f>'DRC - HANPP, Infrastucture'!AR18</f>
        <v>1128278.4674291788</v>
      </c>
      <c r="AS20" s="69" t="str">
        <f>'DRC - HANPP, Infrastucture'!AS18</f>
        <v>NA</v>
      </c>
      <c r="AT20" s="69" t="str">
        <f>'DRC - HANPP, Infrastucture'!AT18</f>
        <v>NA</v>
      </c>
      <c r="AU20" s="69" t="str">
        <f>'DRC - HANPP, Infrastucture'!AU18</f>
        <v>NA</v>
      </c>
      <c r="AV20" s="69" t="str">
        <f>'DRC - HANPP, Infrastucture'!AV18</f>
        <v>NA</v>
      </c>
      <c r="AW20" s="69" t="str">
        <f>'DRC - HANPP, Infrastucture'!AW18</f>
        <v>NA</v>
      </c>
      <c r="AX20" s="69" t="str">
        <f>'DRC - HANPP, Infrastucture'!AX18</f>
        <v>NA</v>
      </c>
      <c r="AY20" s="69" t="str">
        <f>'DRC - HANPP, Infrastucture'!AY18</f>
        <v>NA</v>
      </c>
      <c r="AZ20" s="69" t="str">
        <f>'DRC - HANPP, Infrastucture'!AZ18</f>
        <v>NA</v>
      </c>
    </row>
    <row r="21" spans="1:52" x14ac:dyDescent="0.35">
      <c r="C21" s="65"/>
    </row>
    <row r="22" spans="1:52" x14ac:dyDescent="0.35">
      <c r="C22" s="267" t="s">
        <v>95</v>
      </c>
      <c r="E22" s="69" t="str">
        <f>'DRC - HANPP, Burning'!E47</f>
        <v>NA</v>
      </c>
      <c r="F22" s="69" t="str">
        <f>'DRC - HANPP, Burning'!F47</f>
        <v>NA</v>
      </c>
      <c r="G22" s="69" t="str">
        <f>'DRC - HANPP, Burning'!G47</f>
        <v>NA</v>
      </c>
      <c r="H22" s="69" t="str">
        <f>'DRC - HANPP, Burning'!H47</f>
        <v>NA</v>
      </c>
      <c r="I22" s="69" t="str">
        <f>'DRC - HANPP, Burning'!I47</f>
        <v>NA</v>
      </c>
      <c r="J22" s="69" t="str">
        <f>'DRC - HANPP, Burning'!J47</f>
        <v>NA</v>
      </c>
      <c r="K22" s="69" t="str">
        <f>'DRC - HANPP, Burning'!K47</f>
        <v>NA</v>
      </c>
      <c r="L22" s="69" t="str">
        <f>'DRC - HANPP, Burning'!L47</f>
        <v>NA</v>
      </c>
      <c r="M22" s="69" t="str">
        <f>'DRC - HANPP, Burning'!M47</f>
        <v>NA</v>
      </c>
      <c r="N22" s="69" t="str">
        <f>'DRC - HANPP, Burning'!N47</f>
        <v>NA</v>
      </c>
      <c r="O22" s="69" t="str">
        <f>'DRC - HANPP, Burning'!O47</f>
        <v>NA</v>
      </c>
      <c r="P22" s="69" t="str">
        <f>'DRC - HANPP, Burning'!P47</f>
        <v>NA</v>
      </c>
      <c r="Q22" s="69" t="str">
        <f>'DRC - HANPP, Burning'!Q47</f>
        <v>NA</v>
      </c>
      <c r="R22" s="69" t="str">
        <f>'DRC - HANPP, Burning'!R47</f>
        <v>NA</v>
      </c>
      <c r="S22" s="69" t="str">
        <f>'DRC - HANPP, Burning'!S47</f>
        <v>NA</v>
      </c>
      <c r="T22" s="69" t="str">
        <f>'DRC - HANPP, Burning'!T47</f>
        <v>NA</v>
      </c>
      <c r="U22" s="69" t="str">
        <f>'DRC - HANPP, Burning'!U47</f>
        <v>NA</v>
      </c>
      <c r="V22" s="69" t="str">
        <f>'DRC - HANPP, Burning'!V47</f>
        <v>NA</v>
      </c>
      <c r="W22" s="69" t="str">
        <f>'DRC - HANPP, Burning'!W47</f>
        <v>NA</v>
      </c>
      <c r="X22" s="25">
        <f>'DRC - HANPP, Burning'!X47</f>
        <v>152830504.86000502</v>
      </c>
      <c r="Y22" s="25">
        <f>'DRC - HANPP, Burning'!Y47</f>
        <v>152830504.86000502</v>
      </c>
      <c r="Z22" s="25">
        <f>'DRC - HANPP, Burning'!Z47</f>
        <v>152830504.86000502</v>
      </c>
      <c r="AA22" s="25">
        <f>'DRC - HANPP, Burning'!AA47</f>
        <v>152830504.86000502</v>
      </c>
      <c r="AB22" s="25">
        <f>'DRC - HANPP, Burning'!AB47</f>
        <v>152830504.86000502</v>
      </c>
      <c r="AC22" s="25">
        <f>'DRC - HANPP, Burning'!AC47</f>
        <v>152830504.86000502</v>
      </c>
      <c r="AD22" s="25">
        <f>'DRC - HANPP, Burning'!AD47</f>
        <v>103009914.28600001</v>
      </c>
      <c r="AE22" s="25">
        <f>'DRC - HANPP, Burning'!AE47</f>
        <v>114332644.64572001</v>
      </c>
      <c r="AF22" s="25">
        <f>'DRC - HANPP, Burning'!AF47</f>
        <v>119674871.95828</v>
      </c>
      <c r="AG22" s="25">
        <f>'DRC - HANPP, Burning'!AG47</f>
        <v>102506410.98952001</v>
      </c>
      <c r="AH22" s="25">
        <f>'DRC - HANPP, Burning'!AH47</f>
        <v>95458358.678519994</v>
      </c>
      <c r="AI22" s="25">
        <f>'DRC - HANPP, Burning'!AI47</f>
        <v>105656720.25584501</v>
      </c>
      <c r="AJ22" s="25">
        <f>'DRC - HANPP, Burning'!AJ47</f>
        <v>148013459.98446</v>
      </c>
      <c r="AK22" s="25">
        <f>'DRC - HANPP, Burning'!AK47</f>
        <v>169771655.95472503</v>
      </c>
      <c r="AL22" s="25">
        <f>'DRC - HANPP, Burning'!AL47</f>
        <v>180022499.443955</v>
      </c>
      <c r="AM22" s="25">
        <f>'DRC - HANPP, Burning'!AM47</f>
        <v>179320596.90446502</v>
      </c>
      <c r="AN22" s="25">
        <f>'DRC - HANPP, Burning'!AN47</f>
        <v>185751341.18261498</v>
      </c>
      <c r="AO22" s="25">
        <f>'DRC - HANPP, Burning'!AO47</f>
        <v>158458062.16387999</v>
      </c>
      <c r="AP22" s="25">
        <f>'DRC - HANPP, Burning'!AP47</f>
        <v>171015165.62058002</v>
      </c>
      <c r="AQ22" s="25">
        <f>'DRC - HANPP, Burning'!AQ47</f>
        <v>168503905.83910501</v>
      </c>
      <c r="AR22" s="25">
        <f>'DRC - HANPP, Burning'!AR47</f>
        <v>174931227.52359998</v>
      </c>
      <c r="AS22" s="25">
        <f>'DRC - HANPP, Burning'!AS47</f>
        <v>171828455.690815</v>
      </c>
      <c r="AT22" s="25">
        <f>'DRC - HANPP, Burning'!AT47</f>
        <v>162547382.21989501</v>
      </c>
      <c r="AU22" s="25">
        <f>'DRC - HANPP, Burning'!AU47</f>
        <v>167918758.23624998</v>
      </c>
      <c r="AV22" s="25">
        <f>'DRC - HANPP, Burning'!AV47</f>
        <v>160360795.40351501</v>
      </c>
      <c r="AW22" s="25">
        <f>'DRC - HANPP, Burning'!AW47</f>
        <v>172124633.52965498</v>
      </c>
      <c r="AX22" s="25">
        <f>'DRC - HANPP, Burning'!AX47</f>
        <v>172344457.31580502</v>
      </c>
      <c r="AY22" s="25">
        <f>'DRC - HANPP, Burning'!AY47</f>
        <v>171636812.89465499</v>
      </c>
      <c r="AZ22" s="25">
        <f>'DRC - HANPP, Burning'!AZ47</f>
        <v>152851489.66104999</v>
      </c>
    </row>
    <row r="23" spans="1:52" x14ac:dyDescent="0.35">
      <c r="C23" s="65"/>
    </row>
    <row r="24" spans="1:52" x14ac:dyDescent="0.35">
      <c r="B24" s="24" t="s">
        <v>235</v>
      </c>
      <c r="C24" s="65"/>
      <c r="E24" s="69" t="s">
        <v>242</v>
      </c>
      <c r="F24" s="69" t="s">
        <v>242</v>
      </c>
      <c r="G24" s="69" t="s">
        <v>242</v>
      </c>
      <c r="H24" s="69" t="s">
        <v>242</v>
      </c>
      <c r="I24" s="69" t="s">
        <v>242</v>
      </c>
      <c r="J24" s="69" t="s">
        <v>242</v>
      </c>
      <c r="K24" s="69" t="s">
        <v>242</v>
      </c>
      <c r="L24" s="69" t="s">
        <v>242</v>
      </c>
      <c r="M24" s="69" t="s">
        <v>242</v>
      </c>
      <c r="N24" s="69" t="s">
        <v>242</v>
      </c>
      <c r="O24" s="69" t="s">
        <v>242</v>
      </c>
      <c r="P24" s="69" t="s">
        <v>242</v>
      </c>
      <c r="Q24" s="69" t="s">
        <v>242</v>
      </c>
      <c r="R24" s="69" t="s">
        <v>242</v>
      </c>
      <c r="S24" s="69" t="s">
        <v>242</v>
      </c>
      <c r="T24" s="69" t="s">
        <v>242</v>
      </c>
      <c r="U24" s="69" t="s">
        <v>242</v>
      </c>
      <c r="V24" s="69" t="s">
        <v>242</v>
      </c>
      <c r="W24" s="69" t="s">
        <v>242</v>
      </c>
      <c r="X24" s="69" t="s">
        <v>242</v>
      </c>
      <c r="Y24" s="69" t="s">
        <v>242</v>
      </c>
      <c r="Z24" s="25">
        <f>SUM(Z18:Z22)</f>
        <v>218849618.38826451</v>
      </c>
      <c r="AA24" s="25">
        <f>SUM(AA18:AA22)</f>
        <v>220758301.73852843</v>
      </c>
      <c r="AB24" s="25">
        <f t="shared" ref="AB24:AR24" si="3">SUM(AB18:AB22)</f>
        <v>219844957.74326307</v>
      </c>
      <c r="AC24" s="25">
        <f t="shared" si="3"/>
        <v>220556923.76055926</v>
      </c>
      <c r="AD24" s="25">
        <f t="shared" si="3"/>
        <v>172689077.14196253</v>
      </c>
      <c r="AE24" s="25">
        <f t="shared" si="3"/>
        <v>179914423.56366163</v>
      </c>
      <c r="AF24" s="25">
        <f t="shared" si="3"/>
        <v>189179131.14478946</v>
      </c>
      <c r="AG24" s="25">
        <f t="shared" si="3"/>
        <v>172541857.00656447</v>
      </c>
      <c r="AH24" s="25">
        <f t="shared" si="3"/>
        <v>166219155.7075516</v>
      </c>
      <c r="AI24" s="25">
        <f t="shared" si="3"/>
        <v>174733802.57464004</v>
      </c>
      <c r="AJ24" s="25">
        <f t="shared" si="3"/>
        <v>217389421.67226386</v>
      </c>
      <c r="AK24" s="25">
        <f t="shared" si="3"/>
        <v>239188982.24632895</v>
      </c>
      <c r="AL24" s="25">
        <f t="shared" si="3"/>
        <v>249439928.82145476</v>
      </c>
      <c r="AM24" s="25">
        <f t="shared" si="3"/>
        <v>248259257.05942643</v>
      </c>
      <c r="AN24" s="25">
        <f t="shared" si="3"/>
        <v>256068196.19874021</v>
      </c>
      <c r="AO24" s="25">
        <f t="shared" si="3"/>
        <v>228698388.94705135</v>
      </c>
      <c r="AP24" s="25">
        <f t="shared" si="3"/>
        <v>243724680.42454845</v>
      </c>
      <c r="AQ24" s="25">
        <f t="shared" si="3"/>
        <v>241691099.14128178</v>
      </c>
      <c r="AR24" s="25">
        <f t="shared" si="3"/>
        <v>248636607.35228568</v>
      </c>
      <c r="AS24" s="69" t="s">
        <v>242</v>
      </c>
      <c r="AT24" s="69" t="s">
        <v>242</v>
      </c>
      <c r="AU24" s="69" t="s">
        <v>242</v>
      </c>
      <c r="AV24" s="69" t="s">
        <v>242</v>
      </c>
      <c r="AW24" s="69" t="s">
        <v>242</v>
      </c>
      <c r="AX24" s="69" t="s">
        <v>242</v>
      </c>
      <c r="AY24" s="69" t="s">
        <v>242</v>
      </c>
      <c r="AZ24" s="69" t="s">
        <v>242</v>
      </c>
    </row>
    <row r="25" spans="1:52" x14ac:dyDescent="0.35">
      <c r="C25" s="65"/>
      <c r="Z25" s="52"/>
    </row>
    <row r="26" spans="1:52" s="119" customFormat="1" ht="15.5" x14ac:dyDescent="0.35">
      <c r="A26" s="170" t="s">
        <v>47</v>
      </c>
      <c r="B26" s="119" t="s">
        <v>96</v>
      </c>
      <c r="C26" s="244"/>
      <c r="E26" s="171" t="s">
        <v>242</v>
      </c>
      <c r="F26" s="171" t="s">
        <v>242</v>
      </c>
      <c r="G26" s="171" t="s">
        <v>242</v>
      </c>
      <c r="H26" s="171" t="s">
        <v>242</v>
      </c>
      <c r="I26" s="171" t="s">
        <v>242</v>
      </c>
      <c r="J26" s="171" t="s">
        <v>242</v>
      </c>
      <c r="K26" s="171" t="s">
        <v>242</v>
      </c>
      <c r="L26" s="171" t="s">
        <v>242</v>
      </c>
      <c r="M26" s="171" t="s">
        <v>242</v>
      </c>
      <c r="N26" s="171" t="s">
        <v>242</v>
      </c>
      <c r="O26" s="171" t="s">
        <v>242</v>
      </c>
      <c r="P26" s="171" t="s">
        <v>242</v>
      </c>
      <c r="Q26" s="171" t="s">
        <v>242</v>
      </c>
      <c r="R26" s="171" t="s">
        <v>242</v>
      </c>
      <c r="S26" s="171" t="s">
        <v>242</v>
      </c>
      <c r="T26" s="171" t="s">
        <v>242</v>
      </c>
      <c r="U26" s="171" t="s">
        <v>242</v>
      </c>
      <c r="V26" s="171" t="s">
        <v>242</v>
      </c>
      <c r="W26" s="171" t="s">
        <v>242</v>
      </c>
      <c r="X26" s="171" t="s">
        <v>242</v>
      </c>
      <c r="Y26" s="171" t="s">
        <v>242</v>
      </c>
      <c r="Z26" s="88">
        <f>Z14+Z24</f>
        <v>249912885.69932973</v>
      </c>
      <c r="AA26" s="88">
        <f t="shared" ref="AA26:AQ26" si="4">AA14+AA24</f>
        <v>253680293.83134127</v>
      </c>
      <c r="AB26" s="88">
        <f t="shared" si="4"/>
        <v>254227582.29091728</v>
      </c>
      <c r="AC26" s="88">
        <f t="shared" si="4"/>
        <v>255992772.74652642</v>
      </c>
      <c r="AD26" s="88">
        <f t="shared" si="4"/>
        <v>208850326.18125248</v>
      </c>
      <c r="AE26" s="88">
        <f t="shared" si="4"/>
        <v>216870412.64756739</v>
      </c>
      <c r="AF26" s="88">
        <f t="shared" si="4"/>
        <v>226330624.91667619</v>
      </c>
      <c r="AG26" s="88">
        <f t="shared" si="4"/>
        <v>210051987.3219853</v>
      </c>
      <c r="AH26" s="88">
        <f t="shared" si="4"/>
        <v>204361811.62516421</v>
      </c>
      <c r="AI26" s="88">
        <f t="shared" si="4"/>
        <v>213459345.38000697</v>
      </c>
      <c r="AJ26" s="88">
        <f t="shared" si="4"/>
        <v>256733416.42487955</v>
      </c>
      <c r="AK26" s="88">
        <f t="shared" si="4"/>
        <v>279250940.8037802</v>
      </c>
      <c r="AL26" s="88">
        <f t="shared" si="4"/>
        <v>290320350.91057217</v>
      </c>
      <c r="AM26" s="88">
        <f t="shared" si="4"/>
        <v>289869422.09975922</v>
      </c>
      <c r="AN26" s="88">
        <f t="shared" si="4"/>
        <v>298330635.72462541</v>
      </c>
      <c r="AO26" s="88">
        <f t="shared" si="4"/>
        <v>271673073.96707445</v>
      </c>
      <c r="AP26" s="88">
        <f t="shared" si="4"/>
        <v>287292819.55401212</v>
      </c>
      <c r="AQ26" s="88">
        <f t="shared" si="4"/>
        <v>285848036.30856156</v>
      </c>
      <c r="AR26" s="88">
        <f>AR14+AR24</f>
        <v>293470538.30296373</v>
      </c>
      <c r="AS26" s="171" t="s">
        <v>242</v>
      </c>
      <c r="AT26" s="171" t="s">
        <v>242</v>
      </c>
      <c r="AU26" s="171" t="s">
        <v>242</v>
      </c>
      <c r="AV26" s="171" t="s">
        <v>242</v>
      </c>
      <c r="AW26" s="171" t="s">
        <v>242</v>
      </c>
      <c r="AX26" s="171" t="s">
        <v>242</v>
      </c>
      <c r="AY26" s="171" t="s">
        <v>242</v>
      </c>
      <c r="AZ26" s="171" t="s">
        <v>242</v>
      </c>
    </row>
    <row r="27" spans="1:52" s="119" customFormat="1" ht="15.5" x14ac:dyDescent="0.35">
      <c r="A27" s="170"/>
      <c r="C27" s="244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58">
        <f t="shared" ref="Z27:AR27" si="5">Z26/1000000</f>
        <v>249.91288569932973</v>
      </c>
      <c r="AA27" s="58">
        <f t="shared" si="5"/>
        <v>253.68029383134126</v>
      </c>
      <c r="AB27" s="58">
        <f t="shared" si="5"/>
        <v>254.22758229091727</v>
      </c>
      <c r="AC27" s="58">
        <f t="shared" si="5"/>
        <v>255.99277274652641</v>
      </c>
      <c r="AD27" s="58">
        <f t="shared" si="5"/>
        <v>208.85032618125248</v>
      </c>
      <c r="AE27" s="58">
        <f t="shared" si="5"/>
        <v>216.87041264756738</v>
      </c>
      <c r="AF27" s="58">
        <f t="shared" si="5"/>
        <v>226.33062491667619</v>
      </c>
      <c r="AG27" s="58">
        <f t="shared" si="5"/>
        <v>210.05198732198531</v>
      </c>
      <c r="AH27" s="58">
        <f t="shared" si="5"/>
        <v>204.36181162516422</v>
      </c>
      <c r="AI27" s="58">
        <f t="shared" si="5"/>
        <v>213.45934538000697</v>
      </c>
      <c r="AJ27" s="58">
        <f t="shared" si="5"/>
        <v>256.73341642487958</v>
      </c>
      <c r="AK27" s="58">
        <f t="shared" si="5"/>
        <v>279.25094080378022</v>
      </c>
      <c r="AL27" s="58">
        <f t="shared" si="5"/>
        <v>290.32035091057219</v>
      </c>
      <c r="AM27" s="58">
        <f t="shared" si="5"/>
        <v>289.86942209975922</v>
      </c>
      <c r="AN27" s="58">
        <f t="shared" si="5"/>
        <v>298.33063572462538</v>
      </c>
      <c r="AO27" s="58">
        <f t="shared" si="5"/>
        <v>271.67307396707446</v>
      </c>
      <c r="AP27" s="58">
        <f t="shared" si="5"/>
        <v>287.29281955401211</v>
      </c>
      <c r="AQ27" s="58">
        <f t="shared" si="5"/>
        <v>285.84803630856157</v>
      </c>
      <c r="AR27" s="58">
        <f t="shared" si="5"/>
        <v>293.47053830296375</v>
      </c>
      <c r="AS27" s="171"/>
      <c r="AT27" s="171"/>
      <c r="AU27" s="171"/>
      <c r="AV27" s="171"/>
      <c r="AW27" s="171"/>
      <c r="AX27" s="171"/>
      <c r="AY27" s="171"/>
      <c r="AZ27" s="171"/>
    </row>
    <row r="28" spans="1:52" s="37" customFormat="1" x14ac:dyDescent="0.35">
      <c r="A28" s="28"/>
      <c r="B28" s="37" t="s">
        <v>447</v>
      </c>
      <c r="C28" s="65"/>
      <c r="D28" s="52"/>
      <c r="Z28" s="279">
        <f>Z26/Z59</f>
        <v>6.6939910371928786</v>
      </c>
      <c r="AA28" s="279">
        <f t="shared" ref="AA28:AR28" si="6">AA26/AA59</f>
        <v>6.5354848186784098</v>
      </c>
      <c r="AB28" s="279">
        <f t="shared" si="6"/>
        <v>6.3157464085801678</v>
      </c>
      <c r="AC28" s="279">
        <f t="shared" si="6"/>
        <v>6.1571900126049517</v>
      </c>
      <c r="AD28" s="279">
        <f t="shared" si="6"/>
        <v>4.8845601710393831</v>
      </c>
      <c r="AE28" s="279">
        <f t="shared" si="6"/>
        <v>4.9483086214437568</v>
      </c>
      <c r="AF28" s="279">
        <f t="shared" si="6"/>
        <v>5.0463944581425491</v>
      </c>
      <c r="AG28" s="279">
        <f t="shared" si="6"/>
        <v>4.5743414109780343</v>
      </c>
      <c r="AH28" s="279">
        <f t="shared" si="6"/>
        <v>4.3383553368783767</v>
      </c>
      <c r="AI28" s="279">
        <f t="shared" si="6"/>
        <v>4.4077175017338837</v>
      </c>
      <c r="AJ28" s="279">
        <f t="shared" si="6"/>
        <v>5.1478812924533051</v>
      </c>
      <c r="AK28" s="279">
        <f t="shared" si="6"/>
        <v>5.4301952608756228</v>
      </c>
      <c r="AL28" s="279">
        <f t="shared" si="6"/>
        <v>5.4706327118750604</v>
      </c>
      <c r="AM28" s="279">
        <f t="shared" si="6"/>
        <v>5.2909490622023556</v>
      </c>
      <c r="AN28" s="279">
        <f t="shared" si="6"/>
        <v>5.2729053806625599</v>
      </c>
      <c r="AO28" s="279">
        <f t="shared" si="6"/>
        <v>4.6476639285000134</v>
      </c>
      <c r="AP28" s="279">
        <f t="shared" si="6"/>
        <v>4.755622191449981</v>
      </c>
      <c r="AQ28" s="279">
        <f t="shared" si="6"/>
        <v>4.5773348853179829</v>
      </c>
      <c r="AR28" s="279">
        <f t="shared" si="6"/>
        <v>4.545430920263275</v>
      </c>
    </row>
    <row r="29" spans="1:52" s="37" customFormat="1" x14ac:dyDescent="0.35">
      <c r="A29" s="28"/>
      <c r="C29" s="65"/>
      <c r="D29" s="52"/>
    </row>
    <row r="30" spans="1:52" s="55" customFormat="1" x14ac:dyDescent="0.35">
      <c r="A30" s="31" t="s">
        <v>48</v>
      </c>
      <c r="B30" s="55" t="s">
        <v>229</v>
      </c>
      <c r="C30" s="151"/>
      <c r="E30" s="58">
        <f>'DRC - Output, LPJmL NPPo '!B788</f>
        <v>1783856649.988764</v>
      </c>
      <c r="F30" s="58">
        <f>'DRC - Output, LPJmL NPPo '!C788</f>
        <v>1783856649.988764</v>
      </c>
      <c r="G30" s="58">
        <f>'DRC - Output, LPJmL NPPo '!D788</f>
        <v>1810984116.6660318</v>
      </c>
      <c r="H30" s="58">
        <f>'DRC - Output, LPJmL NPPo '!E788</f>
        <v>1856840285.1595273</v>
      </c>
      <c r="I30" s="58">
        <f>'DRC - Output, LPJmL NPPo '!F788</f>
        <v>1857370295.2339671</v>
      </c>
      <c r="J30" s="58">
        <f>'DRC - Output, LPJmL NPPo '!G788</f>
        <v>1909584257.9899499</v>
      </c>
      <c r="K30" s="58">
        <f>'DRC - Output, LPJmL NPPo '!H788</f>
        <v>1888135423.8681998</v>
      </c>
      <c r="L30" s="58">
        <f>'DRC - Output, LPJmL NPPo '!I788</f>
        <v>1793473470.1306829</v>
      </c>
      <c r="M30" s="58">
        <f>'DRC - Output, LPJmL NPPo '!J788</f>
        <v>1825134679.3230596</v>
      </c>
      <c r="N30" s="58">
        <f>'DRC - Output, LPJmL NPPo '!K788</f>
        <v>1872682838.6881092</v>
      </c>
      <c r="O30" s="58">
        <f>'DRC - Output, LPJmL NPPo '!L788</f>
        <v>1827522848.1822593</v>
      </c>
      <c r="P30" s="58">
        <f>'DRC - Output, LPJmL NPPo '!M788</f>
        <v>1857442024.5768077</v>
      </c>
      <c r="Q30" s="58">
        <f>'DRC - Output, LPJmL NPPo '!N788</f>
        <v>1783788775.524636</v>
      </c>
      <c r="R30" s="58">
        <f>'DRC - Output, LPJmL NPPo '!O788</f>
        <v>1901152604.519187</v>
      </c>
      <c r="S30" s="58">
        <f>'DRC - Output, LPJmL NPPo '!P788</f>
        <v>1895543151.2476318</v>
      </c>
      <c r="T30" s="58">
        <f>'DRC - Output, LPJmL NPPo '!Q788</f>
        <v>1887386406.6350181</v>
      </c>
      <c r="U30" s="58">
        <f>'DRC - Output, LPJmL NPPo '!R788</f>
        <v>1865708728.5620244</v>
      </c>
      <c r="V30" s="58">
        <f>'DRC - Output, LPJmL NPPo '!S788</f>
        <v>1893200606.3973076</v>
      </c>
      <c r="W30" s="58">
        <f>'DRC - Output, LPJmL NPPo '!T788</f>
        <v>1983939702.6920495</v>
      </c>
      <c r="X30" s="58">
        <f>'DRC - Output, LPJmL NPPo '!U788</f>
        <v>1938462983.5542068</v>
      </c>
      <c r="Y30" s="58">
        <f>'DRC - Output, LPJmL NPPo '!V788</f>
        <v>1864684290.0756891</v>
      </c>
      <c r="Z30" s="58">
        <f>'DRC - Output, LPJmL NPPo '!W788</f>
        <v>1818383335.9051261</v>
      </c>
      <c r="AA30" s="58">
        <f>'DRC - Output, LPJmL NPPo '!X788</f>
        <v>1814745006.6430347</v>
      </c>
      <c r="AB30" s="58">
        <f>'DRC - Output, LPJmL NPPo '!Y788</f>
        <v>1723458437.1370573</v>
      </c>
      <c r="AC30" s="58">
        <f>'DRC - Output, LPJmL NPPo '!Z788</f>
        <v>1827842618.414849</v>
      </c>
      <c r="AD30" s="58">
        <f>'DRC - Output, LPJmL NPPo '!AA788</f>
        <v>1909364601.4003286</v>
      </c>
      <c r="AE30" s="58">
        <f>'DRC - Output, LPJmL NPPo '!AB788</f>
        <v>1753710417.0674131</v>
      </c>
      <c r="AF30" s="58">
        <f>'DRC - Output, LPJmL NPPo '!AC788</f>
        <v>1747185981.2242415</v>
      </c>
      <c r="AG30" s="58">
        <f>'DRC - Output, LPJmL NPPo '!AD788</f>
        <v>1971348468.2645195</v>
      </c>
      <c r="AH30" s="58">
        <f>'DRC - Output, LPJmL NPPo '!AE788</f>
        <v>1955673214.6846273</v>
      </c>
      <c r="AI30" s="58">
        <f>'DRC - Output, LPJmL NPPo '!AF788</f>
        <v>1933529361.4220786</v>
      </c>
      <c r="AJ30" s="58">
        <f>'DRC - Output, LPJmL NPPo '!AG788</f>
        <v>2006694956.4009852</v>
      </c>
      <c r="AK30" s="58">
        <f>'DRC - Output, LPJmL NPPo '!AH788</f>
        <v>2006694956.4009852</v>
      </c>
      <c r="AL30" s="58">
        <f>'DRC - Output, LPJmL NPPo '!AI788</f>
        <v>2006694956.4009852</v>
      </c>
      <c r="AM30" s="58">
        <f>'DRC - Output, LPJmL NPPo '!AJ788</f>
        <v>1860941789.7171481</v>
      </c>
      <c r="AN30" s="58">
        <f>'DRC - Output, LPJmL NPPo '!AK788</f>
        <v>1948145178.7450731</v>
      </c>
      <c r="AO30" s="58">
        <f>'DRC - Output, LPJmL NPPo '!AL788</f>
        <v>2005348269.120172</v>
      </c>
      <c r="AP30" s="58">
        <f>'DRC - Output, LPJmL NPPo '!AM788</f>
        <v>1989399191.0529573</v>
      </c>
      <c r="AQ30" s="58">
        <f>'DRC - Output, LPJmL NPPo '!AN788</f>
        <v>1989399191.0529573</v>
      </c>
      <c r="AR30" s="58">
        <f>'DRC - Output, LPJmL NPPo '!AO788</f>
        <v>1952563021.6803546</v>
      </c>
      <c r="AS30" s="149" t="str">
        <f>'DRC - Output, LPJmL NPPo '!AP788</f>
        <v>NA</v>
      </c>
      <c r="AT30" s="149" t="e">
        <f>'DRC - Output, LPJmL NPPo '!#REF!</f>
        <v>#REF!</v>
      </c>
      <c r="AU30" s="149" t="e">
        <f>'DRC - Output, LPJmL NPPo '!#REF!</f>
        <v>#REF!</v>
      </c>
      <c r="AV30" s="149" t="e">
        <f>'DRC - Output, LPJmL NPPo '!#REF!</f>
        <v>#REF!</v>
      </c>
      <c r="AW30" s="149" t="e">
        <f>'DRC - Output, LPJmL NPPo '!#REF!</f>
        <v>#REF!</v>
      </c>
      <c r="AX30" s="149" t="e">
        <f>'DRC - Output, LPJmL NPPo '!#REF!</f>
        <v>#REF!</v>
      </c>
      <c r="AY30" s="149" t="e">
        <f>'DRC - Output, LPJmL NPPo '!#REF!</f>
        <v>#REF!</v>
      </c>
      <c r="AZ30" s="149" t="e">
        <f>'DRC - Output, LPJmL NPPo '!#REF!</f>
        <v>#REF!</v>
      </c>
    </row>
    <row r="31" spans="1:52" s="55" customFormat="1" x14ac:dyDescent="0.35">
      <c r="A31" s="31"/>
      <c r="C31" s="151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>
        <f>Z30/1000000</f>
        <v>1818.3833359051262</v>
      </c>
      <c r="AA31" s="58">
        <f t="shared" ref="AA31:AR31" si="7">AA30/1000000</f>
        <v>1814.7450066430347</v>
      </c>
      <c r="AB31" s="58">
        <f t="shared" si="7"/>
        <v>1723.4584371370572</v>
      </c>
      <c r="AC31" s="58">
        <f t="shared" si="7"/>
        <v>1827.8426184148491</v>
      </c>
      <c r="AD31" s="58">
        <f t="shared" si="7"/>
        <v>1909.3646014003286</v>
      </c>
      <c r="AE31" s="58">
        <f t="shared" si="7"/>
        <v>1753.7104170674131</v>
      </c>
      <c r="AF31" s="58">
        <f t="shared" si="7"/>
        <v>1747.1859812242415</v>
      </c>
      <c r="AG31" s="58">
        <f t="shared" si="7"/>
        <v>1971.3484682645194</v>
      </c>
      <c r="AH31" s="58">
        <f t="shared" si="7"/>
        <v>1955.6732146846273</v>
      </c>
      <c r="AI31" s="58">
        <f t="shared" si="7"/>
        <v>1933.5293614220786</v>
      </c>
      <c r="AJ31" s="58">
        <f t="shared" si="7"/>
        <v>2006.6949564009853</v>
      </c>
      <c r="AK31" s="58">
        <f t="shared" si="7"/>
        <v>2006.6949564009853</v>
      </c>
      <c r="AL31" s="58">
        <f t="shared" si="7"/>
        <v>2006.6949564009853</v>
      </c>
      <c r="AM31" s="58">
        <f t="shared" si="7"/>
        <v>1860.9417897171481</v>
      </c>
      <c r="AN31" s="58">
        <f t="shared" si="7"/>
        <v>1948.1451787450731</v>
      </c>
      <c r="AO31" s="58">
        <f t="shared" si="7"/>
        <v>2005.3482691201721</v>
      </c>
      <c r="AP31" s="58">
        <f t="shared" si="7"/>
        <v>1989.3991910529573</v>
      </c>
      <c r="AQ31" s="58">
        <f t="shared" si="7"/>
        <v>1989.3991910529573</v>
      </c>
      <c r="AR31" s="58">
        <f t="shared" si="7"/>
        <v>1952.5630216803545</v>
      </c>
      <c r="AS31" s="149"/>
      <c r="AT31" s="149"/>
      <c r="AU31" s="149"/>
      <c r="AV31" s="149"/>
      <c r="AW31" s="149"/>
      <c r="AX31" s="149"/>
      <c r="AY31" s="149"/>
      <c r="AZ31" s="149"/>
    </row>
    <row r="32" spans="1:52" x14ac:dyDescent="0.35">
      <c r="B32" t="s">
        <v>129</v>
      </c>
      <c r="C32" s="65"/>
    </row>
    <row r="33" spans="1:136" s="52" customFormat="1" x14ac:dyDescent="0.35">
      <c r="A33" s="28"/>
      <c r="B33" s="52" t="s">
        <v>448</v>
      </c>
      <c r="C33" s="65"/>
      <c r="Z33" s="279">
        <f>Z30/Z59</f>
        <v>48.705938946158341</v>
      </c>
      <c r="AA33" s="279">
        <f t="shared" ref="AA33:AR33" si="8">AA30/AA59</f>
        <v>46.752699082622691</v>
      </c>
      <c r="AB33" s="279">
        <f t="shared" si="8"/>
        <v>42.815678521576537</v>
      </c>
      <c r="AC33" s="279">
        <f t="shared" si="8"/>
        <v>43.963640824583798</v>
      </c>
      <c r="AD33" s="279">
        <f t="shared" si="8"/>
        <v>44.655933531549934</v>
      </c>
      <c r="AE33" s="279">
        <f t="shared" si="8"/>
        <v>40.014219876054383</v>
      </c>
      <c r="AF33" s="279">
        <f t="shared" si="8"/>
        <v>38.956237832331993</v>
      </c>
      <c r="AG33" s="279">
        <f t="shared" si="8"/>
        <v>42.930424266957985</v>
      </c>
      <c r="AH33" s="279">
        <f t="shared" si="8"/>
        <v>41.516588939224363</v>
      </c>
      <c r="AI33" s="279">
        <f t="shared" si="8"/>
        <v>39.925406832315083</v>
      </c>
      <c r="AJ33" s="279">
        <f t="shared" si="8"/>
        <v>40.237175080555467</v>
      </c>
      <c r="AK33" s="279">
        <f t="shared" si="8"/>
        <v>39.021338337865807</v>
      </c>
      <c r="AL33" s="279">
        <f t="shared" si="8"/>
        <v>37.813026323543767</v>
      </c>
      <c r="AM33" s="279">
        <f t="shared" si="8"/>
        <v>33.967529744232714</v>
      </c>
      <c r="AN33" s="279">
        <f t="shared" si="8"/>
        <v>34.4328874249397</v>
      </c>
      <c r="AO33" s="279">
        <f t="shared" si="8"/>
        <v>34.306619637981953</v>
      </c>
      <c r="AP33" s="279">
        <f t="shared" si="8"/>
        <v>32.930969020774334</v>
      </c>
      <c r="AQ33" s="279">
        <f t="shared" si="8"/>
        <v>31.856599176355207</v>
      </c>
      <c r="AR33" s="279">
        <f t="shared" si="8"/>
        <v>30.242355446754381</v>
      </c>
    </row>
    <row r="34" spans="1:136" x14ac:dyDescent="0.35">
      <c r="C34" s="65"/>
    </row>
    <row r="35" spans="1:136" s="110" customFormat="1" x14ac:dyDescent="0.35">
      <c r="A35" s="115" t="s">
        <v>49</v>
      </c>
      <c r="B35" s="110" t="s">
        <v>97</v>
      </c>
      <c r="C35" s="262"/>
      <c r="E35" s="115" t="s">
        <v>242</v>
      </c>
      <c r="F35" s="115" t="s">
        <v>242</v>
      </c>
      <c r="G35" s="115" t="s">
        <v>242</v>
      </c>
      <c r="H35" s="115" t="s">
        <v>242</v>
      </c>
      <c r="I35" s="115" t="s">
        <v>242</v>
      </c>
      <c r="J35" s="115" t="s">
        <v>242</v>
      </c>
      <c r="K35" s="115" t="s">
        <v>242</v>
      </c>
      <c r="L35" s="115" t="s">
        <v>242</v>
      </c>
      <c r="M35" s="115" t="s">
        <v>242</v>
      </c>
      <c r="N35" s="115" t="s">
        <v>242</v>
      </c>
      <c r="O35" s="115" t="s">
        <v>242</v>
      </c>
      <c r="P35" s="115" t="s">
        <v>242</v>
      </c>
      <c r="Q35" s="115" t="s">
        <v>242</v>
      </c>
      <c r="R35" s="115" t="s">
        <v>242</v>
      </c>
      <c r="S35" s="115" t="s">
        <v>242</v>
      </c>
      <c r="T35" s="115" t="s">
        <v>242</v>
      </c>
      <c r="U35" s="115" t="s">
        <v>242</v>
      </c>
      <c r="V35" s="115" t="s">
        <v>242</v>
      </c>
      <c r="W35" s="115" t="s">
        <v>242</v>
      </c>
      <c r="X35" s="115" t="s">
        <v>242</v>
      </c>
      <c r="Y35" s="115" t="s">
        <v>242</v>
      </c>
      <c r="Z35" s="110">
        <f t="shared" ref="Z35:AR35" si="9">Z26/Z30</f>
        <v>0.13743685435553776</v>
      </c>
      <c r="AA35" s="110">
        <f t="shared" si="9"/>
        <v>0.13978839611224833</v>
      </c>
      <c r="AB35" s="110">
        <f t="shared" si="9"/>
        <v>0.1475101324249109</v>
      </c>
      <c r="AC35" s="110">
        <f t="shared" si="9"/>
        <v>0.14005186779621637</v>
      </c>
      <c r="AD35" s="110">
        <f t="shared" si="9"/>
        <v>0.10938210859679789</v>
      </c>
      <c r="AE35" s="110">
        <f t="shared" si="9"/>
        <v>0.12366375345493021</v>
      </c>
      <c r="AF35" s="110">
        <f t="shared" si="9"/>
        <v>0.12954008751723606</v>
      </c>
      <c r="AG35" s="110">
        <f t="shared" si="9"/>
        <v>0.10655243895408557</v>
      </c>
      <c r="AH35" s="110">
        <f t="shared" si="9"/>
        <v>0.10449691190259498</v>
      </c>
      <c r="AI35" s="110">
        <f t="shared" si="9"/>
        <v>0.11039881247161987</v>
      </c>
      <c r="AJ35" s="110">
        <f t="shared" si="9"/>
        <v>0.12793843708329833</v>
      </c>
      <c r="AK35" s="110">
        <f t="shared" si="9"/>
        <v>0.13915963655214333</v>
      </c>
      <c r="AL35" s="110">
        <f t="shared" si="9"/>
        <v>0.14467587611385777</v>
      </c>
      <c r="AM35" s="110">
        <f t="shared" si="9"/>
        <v>0.15576490554485189</v>
      </c>
      <c r="AN35" s="110">
        <f t="shared" si="9"/>
        <v>0.15313573083747256</v>
      </c>
      <c r="AO35" s="110">
        <f t="shared" si="9"/>
        <v>0.13547426058131465</v>
      </c>
      <c r="AP35" s="110">
        <f t="shared" si="9"/>
        <v>0.14441185099806569</v>
      </c>
      <c r="AQ35" s="110">
        <f t="shared" si="9"/>
        <v>0.14368561000432836</v>
      </c>
      <c r="AR35" s="110">
        <f t="shared" si="9"/>
        <v>0.15030016191252366</v>
      </c>
      <c r="AS35" s="115" t="s">
        <v>242</v>
      </c>
      <c r="AT35" s="115" t="s">
        <v>242</v>
      </c>
      <c r="AU35" s="115" t="s">
        <v>242</v>
      </c>
      <c r="AV35" s="115" t="s">
        <v>242</v>
      </c>
      <c r="AW35" s="115" t="s">
        <v>242</v>
      </c>
      <c r="AX35" s="115" t="s">
        <v>242</v>
      </c>
      <c r="AY35" s="115" t="s">
        <v>242</v>
      </c>
      <c r="AZ35" s="115" t="s">
        <v>242</v>
      </c>
    </row>
    <row r="36" spans="1:136" x14ac:dyDescent="0.35">
      <c r="B36" t="s">
        <v>129</v>
      </c>
      <c r="C36" s="65"/>
    </row>
    <row r="37" spans="1:136" ht="15" thickBot="1" x14ac:dyDescent="0.4">
      <c r="C37" s="65"/>
    </row>
    <row r="38" spans="1:136" s="52" customFormat="1" ht="15" thickTop="1" x14ac:dyDescent="0.35">
      <c r="A38" s="28"/>
      <c r="C38" s="65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</row>
    <row r="39" spans="1:136" x14ac:dyDescent="0.35">
      <c r="B39" s="55" t="s">
        <v>324</v>
      </c>
      <c r="C39" s="65"/>
    </row>
    <row r="40" spans="1:136" s="52" customFormat="1" x14ac:dyDescent="0.35">
      <c r="A40" s="28"/>
      <c r="B40" s="55" t="s">
        <v>264</v>
      </c>
      <c r="C40" s="65"/>
    </row>
    <row r="41" spans="1:136" s="52" customFormat="1" x14ac:dyDescent="0.35">
      <c r="A41" s="28"/>
      <c r="C41" s="267" t="s">
        <v>265</v>
      </c>
      <c r="E41" s="25">
        <f>'DRC - Data, Land Use'!R7</f>
        <v>6470</v>
      </c>
      <c r="F41" s="25">
        <f>'DRC - Data, Land Use'!S7</f>
        <v>6500</v>
      </c>
      <c r="G41" s="25">
        <f>'DRC - Data, Land Use'!T7</f>
        <v>6520</v>
      </c>
      <c r="H41" s="25">
        <f>'DRC - Data, Land Use'!U7</f>
        <v>6550</v>
      </c>
      <c r="I41" s="25">
        <f>'DRC - Data, Land Use'!V7</f>
        <v>6545</v>
      </c>
      <c r="J41" s="25">
        <f>'DRC - Data, Land Use'!W7</f>
        <v>6590</v>
      </c>
      <c r="K41" s="25">
        <f>'DRC - Data, Land Use'!X7</f>
        <v>6610</v>
      </c>
      <c r="L41" s="25">
        <f>'DRC - Data, Land Use'!Y7</f>
        <v>6620</v>
      </c>
      <c r="M41" s="25">
        <f>'DRC - Data, Land Use'!Z7</f>
        <v>6600</v>
      </c>
      <c r="N41" s="25">
        <f>'DRC - Data, Land Use'!AA7</f>
        <v>6620</v>
      </c>
      <c r="O41" s="25">
        <f>'DRC - Data, Land Use'!AB7</f>
        <v>6650</v>
      </c>
      <c r="P41" s="25">
        <f>'DRC - Data, Land Use'!AC7</f>
        <v>6640</v>
      </c>
      <c r="Q41" s="25">
        <f>'DRC - Data, Land Use'!AD7</f>
        <v>6650</v>
      </c>
      <c r="R41" s="25">
        <f>'DRC - Data, Land Use'!AE7</f>
        <v>6670</v>
      </c>
      <c r="S41" s="25">
        <f>'DRC - Data, Land Use'!AF7</f>
        <v>6700</v>
      </c>
      <c r="T41" s="25">
        <f>'DRC - Data, Land Use'!AG7</f>
        <v>6720</v>
      </c>
      <c r="U41" s="25">
        <f>'DRC - Data, Land Use'!AH7</f>
        <v>6700</v>
      </c>
      <c r="V41" s="25">
        <f>'DRC - Data, Land Use'!AI7</f>
        <v>6700</v>
      </c>
      <c r="W41" s="25">
        <f>'DRC - Data, Land Use'!AJ7</f>
        <v>6700</v>
      </c>
      <c r="X41" s="25">
        <f>'DRC - Data, Land Use'!AK7</f>
        <v>6670</v>
      </c>
      <c r="Y41" s="25">
        <f>'DRC - Data, Land Use'!AL7</f>
        <v>6680</v>
      </c>
      <c r="Z41" s="25">
        <f>'DRC - Data, Land Use'!AM7</f>
        <v>6700</v>
      </c>
      <c r="AA41" s="25">
        <f>'DRC - Data, Land Use'!AN7</f>
        <v>6700</v>
      </c>
      <c r="AB41" s="25">
        <f>'DRC - Data, Land Use'!AO7</f>
        <v>6700</v>
      </c>
      <c r="AC41" s="25">
        <f>'DRC - Data, Land Use'!AP7</f>
        <v>6700</v>
      </c>
      <c r="AD41" s="25">
        <f>'DRC - Data, Land Use'!AQ7</f>
        <v>6700</v>
      </c>
      <c r="AE41" s="25">
        <f>'DRC - Data, Land Use'!AR7</f>
        <v>6700</v>
      </c>
      <c r="AF41" s="25">
        <f>'DRC - Data, Land Use'!AS7</f>
        <v>6700</v>
      </c>
      <c r="AG41" s="25">
        <f>'DRC - Data, Land Use'!AT7</f>
        <v>6700</v>
      </c>
      <c r="AH41" s="25">
        <f>'DRC - Data, Land Use'!AU7</f>
        <v>6700</v>
      </c>
      <c r="AI41" s="25">
        <f>'DRC - Data, Land Use'!AV7</f>
        <v>6700</v>
      </c>
      <c r="AJ41" s="25">
        <f>'DRC - Data, Land Use'!AW7</f>
        <v>6700</v>
      </c>
      <c r="AK41" s="25">
        <f>'DRC - Data, Land Use'!AX7</f>
        <v>6700</v>
      </c>
      <c r="AL41" s="25">
        <f>'DRC - Data, Land Use'!AY7</f>
        <v>6700</v>
      </c>
      <c r="AM41" s="25">
        <f>'DRC - Data, Land Use'!AZ7</f>
        <v>6700</v>
      </c>
      <c r="AN41" s="25">
        <f>'DRC - Data, Land Use'!BA7</f>
        <v>6700</v>
      </c>
      <c r="AO41" s="25">
        <f>'DRC - Data, Land Use'!BB7</f>
        <v>6700</v>
      </c>
      <c r="AP41" s="25">
        <f>'DRC - Data, Land Use'!BC7</f>
        <v>6750</v>
      </c>
      <c r="AQ41" s="25">
        <f>'DRC - Data, Land Use'!BD7</f>
        <v>6790</v>
      </c>
      <c r="AR41" s="25">
        <f>'DRC - Data, Land Use'!BE7</f>
        <v>6800</v>
      </c>
      <c r="AS41" s="25">
        <f>'DRC - Data, Land Use'!BF7</f>
        <v>7000</v>
      </c>
      <c r="AT41" s="25">
        <f>'DRC - Data, Land Use'!BG7</f>
        <v>11476</v>
      </c>
      <c r="AU41" s="25">
        <f>'DRC - Data, Land Use'!BH7</f>
        <v>11900</v>
      </c>
      <c r="AV41" s="25">
        <f>'DRC - Data, Land Use'!BI7</f>
        <v>12400</v>
      </c>
      <c r="AW41" s="25">
        <f>'DRC - Data, Land Use'!BJ7</f>
        <v>12500</v>
      </c>
      <c r="AX41" s="25">
        <f>'DRC - Data, Land Use'!BK7</f>
        <v>12300</v>
      </c>
      <c r="AY41" s="25">
        <f>'DRC - Data, Land Use'!BL7</f>
        <v>11800</v>
      </c>
      <c r="AZ41" s="25">
        <f>'DRC - Data, Land Use'!BM7</f>
        <v>11800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</row>
    <row r="42" spans="1:136" s="260" customFormat="1" x14ac:dyDescent="0.35">
      <c r="A42" s="109"/>
      <c r="C42" s="268"/>
    </row>
    <row r="43" spans="1:136" s="52" customFormat="1" x14ac:dyDescent="0.35">
      <c r="A43" s="28"/>
      <c r="C43" s="267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</row>
    <row r="44" spans="1:136" x14ac:dyDescent="0.35">
      <c r="C44" s="267" t="s">
        <v>94</v>
      </c>
      <c r="E44" s="25">
        <f>'DRC - Data, Land Use'!R6</f>
        <v>7300</v>
      </c>
      <c r="F44" s="25">
        <f>'DRC - Data, Land Use'!S6</f>
        <v>7350</v>
      </c>
      <c r="G44" s="25">
        <f>'DRC - Data, Land Use'!T6</f>
        <v>7400</v>
      </c>
      <c r="H44" s="25">
        <f>'DRC - Data, Land Use'!U6</f>
        <v>7450</v>
      </c>
      <c r="I44" s="25">
        <f>'DRC - Data, Land Use'!V6</f>
        <v>7450</v>
      </c>
      <c r="J44" s="25">
        <f>'DRC - Data, Land Use'!W6</f>
        <v>7500</v>
      </c>
      <c r="K44" s="25">
        <f>'DRC - Data, Land Use'!X6</f>
        <v>7530</v>
      </c>
      <c r="L44" s="25">
        <f>'DRC - Data, Land Use'!Y6</f>
        <v>7550</v>
      </c>
      <c r="M44" s="25">
        <f>'DRC - Data, Land Use'!Z6</f>
        <v>7550</v>
      </c>
      <c r="N44" s="25">
        <f>'DRC - Data, Land Use'!AA6</f>
        <v>7600</v>
      </c>
      <c r="O44" s="25">
        <f>'DRC - Data, Land Use'!AB6</f>
        <v>7650</v>
      </c>
      <c r="P44" s="25">
        <f>'DRC - Data, Land Use'!AC6</f>
        <v>7670</v>
      </c>
      <c r="Q44" s="25">
        <f>'DRC - Data, Land Use'!AD6</f>
        <v>7700</v>
      </c>
      <c r="R44" s="25">
        <f>'DRC - Data, Land Use'!AE6</f>
        <v>7750</v>
      </c>
      <c r="S44" s="25">
        <f>'DRC - Data, Land Use'!AF6</f>
        <v>7800</v>
      </c>
      <c r="T44" s="25">
        <f>'DRC - Data, Land Use'!AG6</f>
        <v>7850</v>
      </c>
      <c r="U44" s="25">
        <f>'DRC - Data, Land Use'!AH6</f>
        <v>7850</v>
      </c>
      <c r="V44" s="25">
        <f>'DRC - Data, Land Use'!AI6</f>
        <v>7850</v>
      </c>
      <c r="W44" s="25">
        <f>'DRC - Data, Land Use'!AJ6</f>
        <v>7850</v>
      </c>
      <c r="X44" s="25">
        <f>'DRC - Data, Land Use'!AK6</f>
        <v>7860</v>
      </c>
      <c r="Y44" s="25">
        <f>'DRC - Data, Land Use'!AL6</f>
        <v>7880</v>
      </c>
      <c r="Z44" s="25">
        <f>'DRC - Data, Land Use'!AM6</f>
        <v>7900</v>
      </c>
      <c r="AA44" s="25">
        <f>'DRC - Data, Land Use'!AN6</f>
        <v>7900</v>
      </c>
      <c r="AB44" s="25">
        <f>'DRC - Data, Land Use'!AO6</f>
        <v>7900</v>
      </c>
      <c r="AC44" s="25">
        <f>'DRC - Data, Land Use'!AP6</f>
        <v>7700</v>
      </c>
      <c r="AD44" s="25">
        <f>'DRC - Data, Land Use'!AQ6</f>
        <v>7700</v>
      </c>
      <c r="AE44" s="25">
        <f>'DRC - Data, Land Use'!AR6</f>
        <v>7600</v>
      </c>
      <c r="AF44" s="25">
        <f>'DRC - Data, Land Use'!AS6</f>
        <v>7600</v>
      </c>
      <c r="AG44" s="25">
        <f>'DRC - Data, Land Use'!AT6</f>
        <v>7500</v>
      </c>
      <c r="AH44" s="25">
        <f>'DRC - Data, Land Use'!AU6</f>
        <v>7500</v>
      </c>
      <c r="AI44" s="25">
        <f>'DRC - Data, Land Use'!AV6</f>
        <v>7450</v>
      </c>
      <c r="AJ44" s="25">
        <f>'DRC - Data, Land Use'!AW6</f>
        <v>7450</v>
      </c>
      <c r="AK44" s="25">
        <f>'DRC - Data, Land Use'!AX6</f>
        <v>7450</v>
      </c>
      <c r="AL44" s="25">
        <f>'DRC - Data, Land Use'!AY6</f>
        <v>7450</v>
      </c>
      <c r="AM44" s="25">
        <f>'DRC - Data, Land Use'!AZ6</f>
        <v>7450</v>
      </c>
      <c r="AN44" s="25">
        <f>'DRC - Data, Land Use'!BA6</f>
        <v>7450</v>
      </c>
      <c r="AO44" s="25">
        <f>'DRC - Data, Land Use'!BB6</f>
        <v>7450</v>
      </c>
      <c r="AP44" s="25">
        <f>'DRC - Data, Land Use'!BC6</f>
        <v>7500</v>
      </c>
      <c r="AQ44" s="25">
        <f>'DRC - Data, Land Use'!BD6</f>
        <v>7545</v>
      </c>
      <c r="AR44" s="25">
        <f>'DRC - Data, Land Use'!BE6</f>
        <v>7800</v>
      </c>
      <c r="AS44" s="25">
        <f>'DRC - Data, Land Use'!BF6</f>
        <v>8000</v>
      </c>
      <c r="AT44" s="25">
        <f>'DRC - Data, Land Use'!BG6</f>
        <v>12576</v>
      </c>
      <c r="AU44" s="25">
        <f>'DRC - Data, Land Use'!BH6</f>
        <v>13200</v>
      </c>
      <c r="AV44" s="25">
        <f>'DRC - Data, Land Use'!BI6</f>
        <v>13900</v>
      </c>
      <c r="AW44" s="25">
        <f>'DRC - Data, Land Use'!BJ6</f>
        <v>14000</v>
      </c>
      <c r="AX44" s="25">
        <f>'DRC - Data, Land Use'!BK6</f>
        <v>13800</v>
      </c>
      <c r="AY44" s="25">
        <f>'DRC - Data, Land Use'!BL6</f>
        <v>13300</v>
      </c>
      <c r="AZ44" s="25">
        <f>'DRC - Data, Land Use'!BM6</f>
        <v>13300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</row>
    <row r="45" spans="1:136" s="260" customFormat="1" x14ac:dyDescent="0.35">
      <c r="A45" s="109"/>
      <c r="C45" s="268"/>
    </row>
    <row r="46" spans="1:136" x14ac:dyDescent="0.35">
      <c r="C46" s="267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</row>
    <row r="47" spans="1:136" x14ac:dyDescent="0.35">
      <c r="C47" s="267" t="s">
        <v>266</v>
      </c>
      <c r="E47" s="25">
        <f>'DRC - Data, Land Use'!R5</f>
        <v>25400</v>
      </c>
      <c r="F47" s="25">
        <f>'DRC - Data, Land Use'!S7</f>
        <v>6500</v>
      </c>
      <c r="G47" s="25">
        <f>'DRC - Data, Land Use'!T7</f>
        <v>6520</v>
      </c>
      <c r="H47" s="25">
        <f>'DRC - Data, Land Use'!U7</f>
        <v>6550</v>
      </c>
      <c r="I47" s="25">
        <f>'DRC - Data, Land Use'!V7</f>
        <v>6545</v>
      </c>
      <c r="J47" s="25">
        <f>'DRC - Data, Land Use'!W7</f>
        <v>6590</v>
      </c>
      <c r="K47" s="25">
        <f>'DRC - Data, Land Use'!X7</f>
        <v>6610</v>
      </c>
      <c r="L47" s="25">
        <f>'DRC - Data, Land Use'!Y7</f>
        <v>6620</v>
      </c>
      <c r="M47" s="25">
        <f>'DRC - Data, Land Use'!Z7</f>
        <v>6600</v>
      </c>
      <c r="N47" s="25">
        <f>'DRC - Data, Land Use'!AA7</f>
        <v>6620</v>
      </c>
      <c r="O47" s="25">
        <f>'DRC - Data, Land Use'!AB7</f>
        <v>6650</v>
      </c>
      <c r="P47" s="25">
        <f>'DRC - Data, Land Use'!AC7</f>
        <v>6640</v>
      </c>
      <c r="Q47" s="25">
        <f>'DRC - Data, Land Use'!AD7</f>
        <v>6650</v>
      </c>
      <c r="R47" s="25">
        <f>'DRC - Data, Land Use'!AE7</f>
        <v>6670</v>
      </c>
      <c r="S47" s="25">
        <f>'DRC - Data, Land Use'!AF7</f>
        <v>6700</v>
      </c>
      <c r="T47" s="25">
        <f>'DRC - Data, Land Use'!AG5</f>
        <v>25950</v>
      </c>
      <c r="U47" s="25">
        <f>'DRC - Data, Land Use'!AH5</f>
        <v>25950</v>
      </c>
      <c r="V47" s="25">
        <f>'DRC - Data, Land Use'!AI5</f>
        <v>25950</v>
      </c>
      <c r="W47" s="25">
        <f>'DRC - Data, Land Use'!AJ5</f>
        <v>25950</v>
      </c>
      <c r="X47" s="25">
        <f>'DRC - Data, Land Use'!AK5</f>
        <v>25960</v>
      </c>
      <c r="Y47" s="25">
        <f>'DRC - Data, Land Use'!AL5</f>
        <v>25980</v>
      </c>
      <c r="Z47" s="25">
        <f>'DRC - Data, Land Use'!AM5</f>
        <v>26000</v>
      </c>
      <c r="AA47" s="25">
        <f>'DRC - Data, Land Use'!AN5</f>
        <v>26000</v>
      </c>
      <c r="AB47" s="25">
        <f>'DRC - Data, Land Use'!AO5</f>
        <v>26000</v>
      </c>
      <c r="AC47" s="25">
        <f>'DRC - Data, Land Use'!AP5</f>
        <v>25800</v>
      </c>
      <c r="AD47" s="25">
        <f>'DRC - Data, Land Use'!AQ5</f>
        <v>25800</v>
      </c>
      <c r="AE47" s="25">
        <f>'DRC - Data, Land Use'!AR5</f>
        <v>25700</v>
      </c>
      <c r="AF47" s="25">
        <f>'DRC - Data, Land Use'!AS5</f>
        <v>25700</v>
      </c>
      <c r="AG47" s="25">
        <f>'DRC - Data, Land Use'!AT5</f>
        <v>25600</v>
      </c>
      <c r="AH47" s="25">
        <f>'DRC - Data, Land Use'!AU5</f>
        <v>25600</v>
      </c>
      <c r="AI47" s="25">
        <f>'DRC - Data, Land Use'!AV5</f>
        <v>25550</v>
      </c>
      <c r="AJ47" s="25">
        <f>'DRC - Data, Land Use'!AW5</f>
        <v>25550</v>
      </c>
      <c r="AK47" s="25">
        <f>'DRC - Data, Land Use'!AX5</f>
        <v>25550</v>
      </c>
      <c r="AL47" s="25">
        <f>'DRC - Data, Land Use'!AY5</f>
        <v>25550</v>
      </c>
      <c r="AM47" s="25">
        <f>'DRC - Data, Land Use'!AZ5</f>
        <v>25550</v>
      </c>
      <c r="AN47" s="25">
        <f>'DRC - Data, Land Use'!BA5</f>
        <v>25586</v>
      </c>
      <c r="AO47" s="25">
        <f>'DRC - Data, Land Use'!BB5</f>
        <v>25650</v>
      </c>
      <c r="AP47" s="25">
        <f>'DRC - Data, Land Use'!BC5</f>
        <v>25700</v>
      </c>
      <c r="AQ47" s="25">
        <f>'DRC - Data, Land Use'!BD5</f>
        <v>25745</v>
      </c>
      <c r="AR47" s="25">
        <f>'DRC - Data, Land Use'!BE5</f>
        <v>26000</v>
      </c>
      <c r="AS47" s="25">
        <f>'DRC - Data, Land Use'!BF5</f>
        <v>26200</v>
      </c>
      <c r="AT47" s="25">
        <f>'DRC - Data, Land Use'!BG5</f>
        <v>30776</v>
      </c>
      <c r="AU47" s="25">
        <f>'DRC - Data, Land Use'!BH5</f>
        <v>31400</v>
      </c>
      <c r="AV47" s="25">
        <f>'DRC - Data, Land Use'!BI5</f>
        <v>32100</v>
      </c>
      <c r="AW47" s="25">
        <f>'DRC - Data, Land Use'!BJ5</f>
        <v>32200</v>
      </c>
      <c r="AX47" s="25">
        <f>'DRC - Data, Land Use'!BK5</f>
        <v>32000</v>
      </c>
      <c r="AY47" s="25">
        <f>'DRC - Data, Land Use'!BL5</f>
        <v>31500</v>
      </c>
      <c r="AZ47" s="25">
        <f>'DRC - Data, Land Use'!BM5</f>
        <v>31500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</row>
    <row r="48" spans="1:136" s="260" customFormat="1" x14ac:dyDescent="0.35">
      <c r="A48" s="109"/>
    </row>
    <row r="49" spans="1:136" x14ac:dyDescent="0.35"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</row>
    <row r="50" spans="1:136" x14ac:dyDescent="0.35">
      <c r="B50" t="s">
        <v>263</v>
      </c>
      <c r="E50" s="25">
        <f>'DRC - Data, Land Use'!R18</f>
        <v>0</v>
      </c>
      <c r="F50" s="25">
        <f>'DRC - Data, Land Use'!S18</f>
        <v>0</v>
      </c>
      <c r="G50" s="25">
        <f>'DRC - Data, Land Use'!T18</f>
        <v>0</v>
      </c>
      <c r="H50" s="25">
        <f>'DRC - Data, Land Use'!U18</f>
        <v>0</v>
      </c>
      <c r="I50" s="25">
        <f>'DRC - Data, Land Use'!V18</f>
        <v>0</v>
      </c>
      <c r="J50" s="25">
        <f>'DRC - Data, Land Use'!W18</f>
        <v>0</v>
      </c>
      <c r="K50" s="25">
        <f>'DRC - Data, Land Use'!X18</f>
        <v>0</v>
      </c>
      <c r="L50" s="25">
        <f>'DRC - Data, Land Use'!Y18</f>
        <v>0</v>
      </c>
      <c r="M50" s="25">
        <f>'DRC - Data, Land Use'!Z18</f>
        <v>0</v>
      </c>
      <c r="N50" s="25">
        <f>'DRC - Data, Land Use'!AA18</f>
        <v>0</v>
      </c>
      <c r="O50" s="25">
        <f>'DRC - Data, Land Use'!AB18</f>
        <v>0</v>
      </c>
      <c r="P50" s="25">
        <f>'DRC - Data, Land Use'!AC18</f>
        <v>0</v>
      </c>
      <c r="Q50" s="25">
        <f>'DRC - Data, Land Use'!AD18</f>
        <v>0</v>
      </c>
      <c r="R50" s="25">
        <f>'DRC - Data, Land Use'!AE18</f>
        <v>0</v>
      </c>
      <c r="S50" s="25">
        <f>'DRC - Data, Land Use'!AF18</f>
        <v>0</v>
      </c>
      <c r="T50" s="25">
        <f>'DRC - Data, Land Use'!AG18</f>
        <v>0</v>
      </c>
      <c r="U50" s="25">
        <f>'DRC - Data, Land Use'!AH18</f>
        <v>0</v>
      </c>
      <c r="V50" s="25">
        <f>'DRC - Data, Land Use'!AI18</f>
        <v>0</v>
      </c>
      <c r="W50" s="25">
        <f>'DRC - Data, Land Use'!AJ18</f>
        <v>0</v>
      </c>
      <c r="X50" s="25">
        <f>'DRC - Data, Land Use'!AK18</f>
        <v>0</v>
      </c>
      <c r="Y50" s="25">
        <f>'DRC - Data, Land Use'!AL18</f>
        <v>0</v>
      </c>
      <c r="Z50" s="25">
        <f>'DRC - Data, Land Use'!AM18</f>
        <v>0</v>
      </c>
      <c r="AA50" s="25">
        <f>'DRC - Data, Land Use'!AN18</f>
        <v>0</v>
      </c>
      <c r="AB50" s="25">
        <f>'DRC - Data, Land Use'!AO18</f>
        <v>0</v>
      </c>
      <c r="AC50" s="25">
        <f>'DRC - Data, Land Use'!AP18</f>
        <v>0</v>
      </c>
      <c r="AD50" s="25">
        <f>'DRC - Data, Land Use'!AQ18</f>
        <v>0</v>
      </c>
      <c r="AE50" s="25">
        <f>'DRC - Data, Land Use'!AR18</f>
        <v>0</v>
      </c>
      <c r="AF50" s="25">
        <f>'DRC - Data, Land Use'!AS18</f>
        <v>0</v>
      </c>
      <c r="AG50" s="25">
        <f>'DRC - Data, Land Use'!AT18</f>
        <v>0</v>
      </c>
      <c r="AH50" s="25">
        <f>'DRC - Data, Land Use'!AU18</f>
        <v>0</v>
      </c>
      <c r="AI50" s="25">
        <f>'DRC - Data, Land Use'!AV18</f>
        <v>0</v>
      </c>
      <c r="AJ50" s="25">
        <f>'DRC - Data, Land Use'!AW18</f>
        <v>0</v>
      </c>
      <c r="AK50" s="25">
        <f>'DRC - Data, Land Use'!AX18</f>
        <v>0</v>
      </c>
      <c r="AL50" s="25">
        <f>'DRC - Data, Land Use'!AY18</f>
        <v>0</v>
      </c>
      <c r="AM50" s="25">
        <f>'DRC - Data, Land Use'!AZ18</f>
        <v>0</v>
      </c>
      <c r="AN50" s="25">
        <f>'DRC - Data, Land Use'!BA18</f>
        <v>0</v>
      </c>
      <c r="AO50" s="25">
        <f>'DRC - Data, Land Use'!BB18</f>
        <v>5.9</v>
      </c>
      <c r="AP50" s="25">
        <f>'DRC - Data, Land Use'!BC18</f>
        <v>7.7</v>
      </c>
      <c r="AQ50" s="25">
        <f>'DRC - Data, Land Use'!BD18</f>
        <v>1.9</v>
      </c>
      <c r="AR50" s="25">
        <f>'DRC - Data, Land Use'!BE18</f>
        <v>17</v>
      </c>
      <c r="AS50" s="25">
        <f>'DRC - Data, Land Use'!BF18</f>
        <v>0</v>
      </c>
      <c r="AT50" s="25">
        <f>'DRC - Data, Land Use'!BG18</f>
        <v>0</v>
      </c>
      <c r="AU50" s="25">
        <f>'DRC - Data, Land Use'!BH18</f>
        <v>0</v>
      </c>
      <c r="AV50" s="25">
        <f>'DRC - Data, Land Use'!BI18</f>
        <v>74.13</v>
      </c>
      <c r="AW50" s="25">
        <f>'DRC - Data, Land Use'!BJ18</f>
        <v>79.5</v>
      </c>
      <c r="AX50" s="25">
        <f>'DRC - Data, Land Use'!BK18</f>
        <v>79.5</v>
      </c>
      <c r="AY50" s="25">
        <f>'DRC - Data, Land Use'!BL18</f>
        <v>59.57</v>
      </c>
      <c r="AZ50" s="25">
        <f>'DRC - Data, Land Use'!BM18</f>
        <v>59.57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</row>
    <row r="51" spans="1:136" s="52" customFormat="1" x14ac:dyDescent="0.35">
      <c r="A51" s="28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</row>
    <row r="52" spans="1:136" x14ac:dyDescent="0.35"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</row>
    <row r="53" spans="1:136" s="52" customFormat="1" x14ac:dyDescent="0.35">
      <c r="B53" s="52" t="s">
        <v>262</v>
      </c>
    </row>
    <row r="54" spans="1:136" x14ac:dyDescent="0.35"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</row>
    <row r="55" spans="1:136" x14ac:dyDescent="0.35"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</row>
    <row r="56" spans="1:136" s="52" customFormat="1" x14ac:dyDescent="0.35">
      <c r="A56" s="52">
        <v>19</v>
      </c>
      <c r="C56" s="52" t="s">
        <v>270</v>
      </c>
      <c r="D56" s="52" t="s">
        <v>269</v>
      </c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</row>
    <row r="57" spans="1:136" s="52" customFormat="1" x14ac:dyDescent="0.35"/>
    <row r="58" spans="1:136" s="54" customFormat="1" x14ac:dyDescent="0.35">
      <c r="B58" s="54" t="s">
        <v>267</v>
      </c>
      <c r="C58" s="54" t="s">
        <v>268</v>
      </c>
      <c r="E58" s="52">
        <v>20564.066999999999</v>
      </c>
      <c r="F58" s="52">
        <v>21121.363000000001</v>
      </c>
      <c r="G58" s="52">
        <v>21690.442999999999</v>
      </c>
      <c r="H58" s="52">
        <v>22282.135999999999</v>
      </c>
      <c r="I58" s="52">
        <v>22903.580999999998</v>
      </c>
      <c r="J58" s="52">
        <v>23560.464</v>
      </c>
      <c r="K58" s="52">
        <v>24249.13</v>
      </c>
      <c r="L58" s="52">
        <v>24956.384999999998</v>
      </c>
      <c r="M58" s="52">
        <v>25663.592000000001</v>
      </c>
      <c r="N58" s="52">
        <v>26358.907999999999</v>
      </c>
      <c r="O58" s="52">
        <v>27040.322</v>
      </c>
      <c r="P58" s="52">
        <v>27717.291000000001</v>
      </c>
      <c r="Q58" s="52">
        <v>28403.850999999999</v>
      </c>
      <c r="R58" s="52">
        <v>29119.672999999999</v>
      </c>
      <c r="S58" s="52">
        <v>29881.228999999999</v>
      </c>
      <c r="T58" s="52">
        <v>30683.868999999999</v>
      </c>
      <c r="U58" s="52">
        <v>31528.707999999999</v>
      </c>
      <c r="V58" s="52">
        <v>32443.780999999999</v>
      </c>
      <c r="W58" s="52">
        <v>33464.764999999999</v>
      </c>
      <c r="X58" s="52">
        <v>34612.023000000001</v>
      </c>
      <c r="Y58" s="52">
        <v>35908.243999999999</v>
      </c>
      <c r="Z58" s="52">
        <v>37333.913999999997</v>
      </c>
      <c r="AA58" s="52">
        <v>38815.834000000003</v>
      </c>
      <c r="AB58" s="52">
        <v>40252.974999999999</v>
      </c>
      <c r="AC58" s="52">
        <v>41576.233999999997</v>
      </c>
      <c r="AD58" s="52">
        <v>42757.243000000002</v>
      </c>
      <c r="AE58" s="52">
        <v>43827.18</v>
      </c>
      <c r="AF58" s="52">
        <v>44849.966999999997</v>
      </c>
      <c r="AG58" s="52">
        <v>45919.612999999998</v>
      </c>
      <c r="AH58" s="52">
        <v>47105.826000000001</v>
      </c>
      <c r="AI58" s="52">
        <v>48428.544999999998</v>
      </c>
      <c r="AJ58" s="52">
        <v>49871.665999999997</v>
      </c>
      <c r="AK58" s="52">
        <v>51425.58</v>
      </c>
      <c r="AL58" s="52">
        <v>53068.88</v>
      </c>
      <c r="AM58" s="52">
        <v>54785.902999999998</v>
      </c>
      <c r="AN58" s="52">
        <v>56578.036999999997</v>
      </c>
      <c r="AO58" s="52">
        <v>58453.682999999997</v>
      </c>
      <c r="AP58" s="52">
        <v>60411.195</v>
      </c>
      <c r="AQ58" s="52">
        <v>62448.574000000001</v>
      </c>
      <c r="AR58" s="52">
        <v>64563.853999999999</v>
      </c>
      <c r="AS58" s="52">
        <v>66755.153000000006</v>
      </c>
      <c r="AT58" s="52">
        <v>69020.747000000003</v>
      </c>
      <c r="AU58" s="52">
        <v>71358.807000000001</v>
      </c>
      <c r="AV58" s="52">
        <v>73767.447</v>
      </c>
      <c r="AW58" s="52">
        <v>76244.543999999994</v>
      </c>
      <c r="AX58" s="52">
        <v>78789.126999999993</v>
      </c>
      <c r="AY58" s="52">
        <v>81398.763999999996</v>
      </c>
      <c r="AZ58" s="52">
        <v>84068.091</v>
      </c>
      <c r="BA58" s="52">
        <v>86790.566999999995</v>
      </c>
      <c r="BB58" s="52">
        <v>89561.403000000006</v>
      </c>
      <c r="BC58" s="52">
        <v>92377.993000000002</v>
      </c>
      <c r="BD58" s="52">
        <v>95240.792000000001</v>
      </c>
      <c r="BE58" s="52">
        <v>98151.953999999998</v>
      </c>
      <c r="BF58" s="52">
        <v>101115.266</v>
      </c>
      <c r="BG58" s="52">
        <v>104133.564</v>
      </c>
      <c r="BH58" s="52">
        <v>107206.33900000001</v>
      </c>
      <c r="BI58" s="52">
        <v>110332.495</v>
      </c>
      <c r="BJ58" s="52">
        <v>113513.52899999999</v>
      </c>
      <c r="BK58" s="52">
        <v>116751.29399999999</v>
      </c>
      <c r="BL58" s="52">
        <v>120046.726</v>
      </c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</row>
    <row r="59" spans="1:136" x14ac:dyDescent="0.35">
      <c r="B59" t="s">
        <v>446</v>
      </c>
      <c r="E59" s="25">
        <f>E58*1000</f>
        <v>20564067</v>
      </c>
      <c r="F59" s="25">
        <f t="shared" ref="F59:BL59" si="10">F58*1000</f>
        <v>21121363</v>
      </c>
      <c r="G59" s="25">
        <f t="shared" si="10"/>
        <v>21690443</v>
      </c>
      <c r="H59" s="25">
        <f t="shared" si="10"/>
        <v>22282136</v>
      </c>
      <c r="I59" s="25">
        <f t="shared" si="10"/>
        <v>22903581</v>
      </c>
      <c r="J59" s="25">
        <f t="shared" si="10"/>
        <v>23560464</v>
      </c>
      <c r="K59" s="25">
        <f t="shared" si="10"/>
        <v>24249130</v>
      </c>
      <c r="L59" s="25">
        <f t="shared" si="10"/>
        <v>24956385</v>
      </c>
      <c r="M59" s="25">
        <f t="shared" si="10"/>
        <v>25663592</v>
      </c>
      <c r="N59" s="25">
        <f t="shared" si="10"/>
        <v>26358908</v>
      </c>
      <c r="O59" s="25">
        <f t="shared" si="10"/>
        <v>27040322</v>
      </c>
      <c r="P59" s="25">
        <f t="shared" si="10"/>
        <v>27717291</v>
      </c>
      <c r="Q59" s="25">
        <f t="shared" si="10"/>
        <v>28403851</v>
      </c>
      <c r="R59" s="25">
        <f t="shared" si="10"/>
        <v>29119673</v>
      </c>
      <c r="S59" s="25">
        <f t="shared" si="10"/>
        <v>29881229</v>
      </c>
      <c r="T59" s="25">
        <f t="shared" si="10"/>
        <v>30683869</v>
      </c>
      <c r="U59" s="25">
        <f t="shared" si="10"/>
        <v>31528708</v>
      </c>
      <c r="V59" s="25">
        <f t="shared" si="10"/>
        <v>32443781</v>
      </c>
      <c r="W59" s="25">
        <f t="shared" si="10"/>
        <v>33464765</v>
      </c>
      <c r="X59" s="25">
        <f t="shared" si="10"/>
        <v>34612023</v>
      </c>
      <c r="Y59" s="25">
        <f t="shared" si="10"/>
        <v>35908244</v>
      </c>
      <c r="Z59" s="25">
        <f t="shared" si="10"/>
        <v>37333914</v>
      </c>
      <c r="AA59" s="25">
        <f t="shared" si="10"/>
        <v>38815834</v>
      </c>
      <c r="AB59" s="25">
        <f t="shared" si="10"/>
        <v>40252975</v>
      </c>
      <c r="AC59" s="25">
        <f t="shared" si="10"/>
        <v>41576234</v>
      </c>
      <c r="AD59" s="25">
        <f t="shared" si="10"/>
        <v>42757243</v>
      </c>
      <c r="AE59" s="25">
        <f t="shared" si="10"/>
        <v>43827180</v>
      </c>
      <c r="AF59" s="25">
        <f t="shared" si="10"/>
        <v>44849967</v>
      </c>
      <c r="AG59" s="25">
        <f t="shared" si="10"/>
        <v>45919613</v>
      </c>
      <c r="AH59" s="25">
        <f t="shared" si="10"/>
        <v>47105826</v>
      </c>
      <c r="AI59" s="25">
        <f t="shared" si="10"/>
        <v>48428545</v>
      </c>
      <c r="AJ59" s="25">
        <f t="shared" si="10"/>
        <v>49871666</v>
      </c>
      <c r="AK59" s="25">
        <f t="shared" si="10"/>
        <v>51425580</v>
      </c>
      <c r="AL59" s="25">
        <f t="shared" si="10"/>
        <v>53068880</v>
      </c>
      <c r="AM59" s="25">
        <f t="shared" si="10"/>
        <v>54785903</v>
      </c>
      <c r="AN59" s="25">
        <f t="shared" si="10"/>
        <v>56578037</v>
      </c>
      <c r="AO59" s="25">
        <f t="shared" si="10"/>
        <v>58453683</v>
      </c>
      <c r="AP59" s="25">
        <f t="shared" si="10"/>
        <v>60411195</v>
      </c>
      <c r="AQ59" s="25">
        <f t="shared" si="10"/>
        <v>62448574</v>
      </c>
      <c r="AR59" s="25">
        <f t="shared" si="10"/>
        <v>64563854</v>
      </c>
      <c r="AS59" s="25">
        <f t="shared" si="10"/>
        <v>66755153.000000007</v>
      </c>
      <c r="AT59" s="25">
        <f t="shared" si="10"/>
        <v>69020747</v>
      </c>
      <c r="AU59" s="25">
        <f t="shared" si="10"/>
        <v>71358807</v>
      </c>
      <c r="AV59" s="25">
        <f t="shared" si="10"/>
        <v>73767447</v>
      </c>
      <c r="AW59" s="25">
        <f t="shared" si="10"/>
        <v>76244544</v>
      </c>
      <c r="AX59" s="25">
        <f t="shared" si="10"/>
        <v>78789127</v>
      </c>
      <c r="AY59" s="25">
        <f t="shared" si="10"/>
        <v>81398764</v>
      </c>
      <c r="AZ59" s="25">
        <f t="shared" si="10"/>
        <v>84068091</v>
      </c>
      <c r="BA59" s="25">
        <f t="shared" si="10"/>
        <v>86790567</v>
      </c>
      <c r="BB59" s="25">
        <f t="shared" si="10"/>
        <v>89561403</v>
      </c>
      <c r="BC59" s="25">
        <f t="shared" si="10"/>
        <v>92377993</v>
      </c>
      <c r="BD59" s="25">
        <f t="shared" si="10"/>
        <v>95240792</v>
      </c>
      <c r="BE59" s="25">
        <f t="shared" si="10"/>
        <v>98151954</v>
      </c>
      <c r="BF59" s="25">
        <f t="shared" si="10"/>
        <v>101115266</v>
      </c>
      <c r="BG59" s="25">
        <f t="shared" si="10"/>
        <v>104133564</v>
      </c>
      <c r="BH59" s="25">
        <f t="shared" si="10"/>
        <v>107206339</v>
      </c>
      <c r="BI59" s="25">
        <f t="shared" si="10"/>
        <v>110332495</v>
      </c>
      <c r="BJ59" s="25">
        <f t="shared" si="10"/>
        <v>113513529</v>
      </c>
      <c r="BK59" s="25">
        <f t="shared" si="10"/>
        <v>116751294</v>
      </c>
      <c r="BL59" s="25">
        <f t="shared" si="10"/>
        <v>120046726</v>
      </c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</row>
    <row r="60" spans="1:136" x14ac:dyDescent="0.35"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</row>
    <row r="61" spans="1:136" x14ac:dyDescent="0.35"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</row>
    <row r="62" spans="1:136" x14ac:dyDescent="0.3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</row>
    <row r="63" spans="1:136" x14ac:dyDescent="0.35"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</row>
    <row r="64" spans="1:136" x14ac:dyDescent="0.35"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EC33-80E4-4F63-A6ED-07D40C7D036E}">
  <sheetPr>
    <tabColor theme="9" tint="0.79998168889431442"/>
  </sheetPr>
  <dimension ref="A1:BN18"/>
  <sheetViews>
    <sheetView workbookViewId="0">
      <selection activeCell="H35" sqref="H35"/>
    </sheetView>
  </sheetViews>
  <sheetFormatPr defaultRowHeight="14.5" x14ac:dyDescent="0.35"/>
  <cols>
    <col min="1" max="2" width="8.7265625" style="52"/>
    <col min="3" max="3" width="19.453125" style="52" bestFit="1" customWidth="1"/>
    <col min="4" max="4" width="19.453125" style="52" customWidth="1"/>
    <col min="5" max="63" width="11.7265625" style="52" bestFit="1" customWidth="1"/>
    <col min="64" max="259" width="8.7265625" style="52"/>
    <col min="260" max="260" width="19.453125" style="52" bestFit="1" customWidth="1"/>
    <col min="261" max="319" width="11.7265625" style="52" bestFit="1" customWidth="1"/>
    <col min="320" max="515" width="8.7265625" style="52"/>
    <col min="516" max="516" width="19.453125" style="52" bestFit="1" customWidth="1"/>
    <col min="517" max="575" width="11.7265625" style="52" bestFit="1" customWidth="1"/>
    <col min="576" max="771" width="8.7265625" style="52"/>
    <col min="772" max="772" width="19.453125" style="52" bestFit="1" customWidth="1"/>
    <col min="773" max="831" width="11.7265625" style="52" bestFit="1" customWidth="1"/>
    <col min="832" max="1027" width="8.7265625" style="52"/>
    <col min="1028" max="1028" width="19.453125" style="52" bestFit="1" customWidth="1"/>
    <col min="1029" max="1087" width="11.7265625" style="52" bestFit="1" customWidth="1"/>
    <col min="1088" max="1283" width="8.7265625" style="52"/>
    <col min="1284" max="1284" width="19.453125" style="52" bestFit="1" customWidth="1"/>
    <col min="1285" max="1343" width="11.7265625" style="52" bestFit="1" customWidth="1"/>
    <col min="1344" max="1539" width="8.7265625" style="52"/>
    <col min="1540" max="1540" width="19.453125" style="52" bestFit="1" customWidth="1"/>
    <col min="1541" max="1599" width="11.7265625" style="52" bestFit="1" customWidth="1"/>
    <col min="1600" max="1795" width="8.7265625" style="52"/>
    <col min="1796" max="1796" width="19.453125" style="52" bestFit="1" customWidth="1"/>
    <col min="1797" max="1855" width="11.7265625" style="52" bestFit="1" customWidth="1"/>
    <col min="1856" max="2051" width="8.7265625" style="52"/>
    <col min="2052" max="2052" width="19.453125" style="52" bestFit="1" customWidth="1"/>
    <col min="2053" max="2111" width="11.7265625" style="52" bestFit="1" customWidth="1"/>
    <col min="2112" max="2307" width="8.7265625" style="52"/>
    <col min="2308" max="2308" width="19.453125" style="52" bestFit="1" customWidth="1"/>
    <col min="2309" max="2367" width="11.7265625" style="52" bestFit="1" customWidth="1"/>
    <col min="2368" max="2563" width="8.7265625" style="52"/>
    <col min="2564" max="2564" width="19.453125" style="52" bestFit="1" customWidth="1"/>
    <col min="2565" max="2623" width="11.7265625" style="52" bestFit="1" customWidth="1"/>
    <col min="2624" max="2819" width="8.7265625" style="52"/>
    <col min="2820" max="2820" width="19.453125" style="52" bestFit="1" customWidth="1"/>
    <col min="2821" max="2879" width="11.7265625" style="52" bestFit="1" customWidth="1"/>
    <col min="2880" max="3075" width="8.7265625" style="52"/>
    <col min="3076" max="3076" width="19.453125" style="52" bestFit="1" customWidth="1"/>
    <col min="3077" max="3135" width="11.7265625" style="52" bestFit="1" customWidth="1"/>
    <col min="3136" max="3331" width="8.7265625" style="52"/>
    <col min="3332" max="3332" width="19.453125" style="52" bestFit="1" customWidth="1"/>
    <col min="3333" max="3391" width="11.7265625" style="52" bestFit="1" customWidth="1"/>
    <col min="3392" max="3587" width="8.7265625" style="52"/>
    <col min="3588" max="3588" width="19.453125" style="52" bestFit="1" customWidth="1"/>
    <col min="3589" max="3647" width="11.7265625" style="52" bestFit="1" customWidth="1"/>
    <col min="3648" max="3843" width="8.7265625" style="52"/>
    <col min="3844" max="3844" width="19.453125" style="52" bestFit="1" customWidth="1"/>
    <col min="3845" max="3903" width="11.7265625" style="52" bestFit="1" customWidth="1"/>
    <col min="3904" max="4099" width="8.7265625" style="52"/>
    <col min="4100" max="4100" width="19.453125" style="52" bestFit="1" customWidth="1"/>
    <col min="4101" max="4159" width="11.7265625" style="52" bestFit="1" customWidth="1"/>
    <col min="4160" max="4355" width="8.7265625" style="52"/>
    <col min="4356" max="4356" width="19.453125" style="52" bestFit="1" customWidth="1"/>
    <col min="4357" max="4415" width="11.7265625" style="52" bestFit="1" customWidth="1"/>
    <col min="4416" max="4611" width="8.7265625" style="52"/>
    <col min="4612" max="4612" width="19.453125" style="52" bestFit="1" customWidth="1"/>
    <col min="4613" max="4671" width="11.7265625" style="52" bestFit="1" customWidth="1"/>
    <col min="4672" max="4867" width="8.7265625" style="52"/>
    <col min="4868" max="4868" width="19.453125" style="52" bestFit="1" customWidth="1"/>
    <col min="4869" max="4927" width="11.7265625" style="52" bestFit="1" customWidth="1"/>
    <col min="4928" max="5123" width="8.7265625" style="52"/>
    <col min="5124" max="5124" width="19.453125" style="52" bestFit="1" customWidth="1"/>
    <col min="5125" max="5183" width="11.7265625" style="52" bestFit="1" customWidth="1"/>
    <col min="5184" max="5379" width="8.7265625" style="52"/>
    <col min="5380" max="5380" width="19.453125" style="52" bestFit="1" customWidth="1"/>
    <col min="5381" max="5439" width="11.7265625" style="52" bestFit="1" customWidth="1"/>
    <col min="5440" max="5635" width="8.7265625" style="52"/>
    <col min="5636" max="5636" width="19.453125" style="52" bestFit="1" customWidth="1"/>
    <col min="5637" max="5695" width="11.7265625" style="52" bestFit="1" customWidth="1"/>
    <col min="5696" max="5891" width="8.7265625" style="52"/>
    <col min="5892" max="5892" width="19.453125" style="52" bestFit="1" customWidth="1"/>
    <col min="5893" max="5951" width="11.7265625" style="52" bestFit="1" customWidth="1"/>
    <col min="5952" max="6147" width="8.7265625" style="52"/>
    <col min="6148" max="6148" width="19.453125" style="52" bestFit="1" customWidth="1"/>
    <col min="6149" max="6207" width="11.7265625" style="52" bestFit="1" customWidth="1"/>
    <col min="6208" max="6403" width="8.7265625" style="52"/>
    <col min="6404" max="6404" width="19.453125" style="52" bestFit="1" customWidth="1"/>
    <col min="6405" max="6463" width="11.7265625" style="52" bestFit="1" customWidth="1"/>
    <col min="6464" max="6659" width="8.7265625" style="52"/>
    <col min="6660" max="6660" width="19.453125" style="52" bestFit="1" customWidth="1"/>
    <col min="6661" max="6719" width="11.7265625" style="52" bestFit="1" customWidth="1"/>
    <col min="6720" max="6915" width="8.7265625" style="52"/>
    <col min="6916" max="6916" width="19.453125" style="52" bestFit="1" customWidth="1"/>
    <col min="6917" max="6975" width="11.7265625" style="52" bestFit="1" customWidth="1"/>
    <col min="6976" max="7171" width="8.7265625" style="52"/>
    <col min="7172" max="7172" width="19.453125" style="52" bestFit="1" customWidth="1"/>
    <col min="7173" max="7231" width="11.7265625" style="52" bestFit="1" customWidth="1"/>
    <col min="7232" max="7427" width="8.7265625" style="52"/>
    <col min="7428" max="7428" width="19.453125" style="52" bestFit="1" customWidth="1"/>
    <col min="7429" max="7487" width="11.7265625" style="52" bestFit="1" customWidth="1"/>
    <col min="7488" max="7683" width="8.7265625" style="52"/>
    <col min="7684" max="7684" width="19.453125" style="52" bestFit="1" customWidth="1"/>
    <col min="7685" max="7743" width="11.7265625" style="52" bestFit="1" customWidth="1"/>
    <col min="7744" max="7939" width="8.7265625" style="52"/>
    <col min="7940" max="7940" width="19.453125" style="52" bestFit="1" customWidth="1"/>
    <col min="7941" max="7999" width="11.7265625" style="52" bestFit="1" customWidth="1"/>
    <col min="8000" max="8195" width="8.7265625" style="52"/>
    <col min="8196" max="8196" width="19.453125" style="52" bestFit="1" customWidth="1"/>
    <col min="8197" max="8255" width="11.7265625" style="52" bestFit="1" customWidth="1"/>
    <col min="8256" max="8451" width="8.7265625" style="52"/>
    <col min="8452" max="8452" width="19.453125" style="52" bestFit="1" customWidth="1"/>
    <col min="8453" max="8511" width="11.7265625" style="52" bestFit="1" customWidth="1"/>
    <col min="8512" max="8707" width="8.7265625" style="52"/>
    <col min="8708" max="8708" width="19.453125" style="52" bestFit="1" customWidth="1"/>
    <col min="8709" max="8767" width="11.7265625" style="52" bestFit="1" customWidth="1"/>
    <col min="8768" max="8963" width="8.7265625" style="52"/>
    <col min="8964" max="8964" width="19.453125" style="52" bestFit="1" customWidth="1"/>
    <col min="8965" max="9023" width="11.7265625" style="52" bestFit="1" customWidth="1"/>
    <col min="9024" max="9219" width="8.7265625" style="52"/>
    <col min="9220" max="9220" width="19.453125" style="52" bestFit="1" customWidth="1"/>
    <col min="9221" max="9279" width="11.7265625" style="52" bestFit="1" customWidth="1"/>
    <col min="9280" max="9475" width="8.7265625" style="52"/>
    <col min="9476" max="9476" width="19.453125" style="52" bestFit="1" customWidth="1"/>
    <col min="9477" max="9535" width="11.7265625" style="52" bestFit="1" customWidth="1"/>
    <col min="9536" max="9731" width="8.7265625" style="52"/>
    <col min="9732" max="9732" width="19.453125" style="52" bestFit="1" customWidth="1"/>
    <col min="9733" max="9791" width="11.7265625" style="52" bestFit="1" customWidth="1"/>
    <col min="9792" max="9987" width="8.7265625" style="52"/>
    <col min="9988" max="9988" width="19.453125" style="52" bestFit="1" customWidth="1"/>
    <col min="9989" max="10047" width="11.7265625" style="52" bestFit="1" customWidth="1"/>
    <col min="10048" max="10243" width="8.7265625" style="52"/>
    <col min="10244" max="10244" width="19.453125" style="52" bestFit="1" customWidth="1"/>
    <col min="10245" max="10303" width="11.7265625" style="52" bestFit="1" customWidth="1"/>
    <col min="10304" max="10499" width="8.7265625" style="52"/>
    <col min="10500" max="10500" width="19.453125" style="52" bestFit="1" customWidth="1"/>
    <col min="10501" max="10559" width="11.7265625" style="52" bestFit="1" customWidth="1"/>
    <col min="10560" max="10755" width="8.7265625" style="52"/>
    <col min="10756" max="10756" width="19.453125" style="52" bestFit="1" customWidth="1"/>
    <col min="10757" max="10815" width="11.7265625" style="52" bestFit="1" customWidth="1"/>
    <col min="10816" max="11011" width="8.7265625" style="52"/>
    <col min="11012" max="11012" width="19.453125" style="52" bestFit="1" customWidth="1"/>
    <col min="11013" max="11071" width="11.7265625" style="52" bestFit="1" customWidth="1"/>
    <col min="11072" max="11267" width="8.7265625" style="52"/>
    <col min="11268" max="11268" width="19.453125" style="52" bestFit="1" customWidth="1"/>
    <col min="11269" max="11327" width="11.7265625" style="52" bestFit="1" customWidth="1"/>
    <col min="11328" max="11523" width="8.7265625" style="52"/>
    <col min="11524" max="11524" width="19.453125" style="52" bestFit="1" customWidth="1"/>
    <col min="11525" max="11583" width="11.7265625" style="52" bestFit="1" customWidth="1"/>
    <col min="11584" max="11779" width="8.7265625" style="52"/>
    <col min="11780" max="11780" width="19.453125" style="52" bestFit="1" customWidth="1"/>
    <col min="11781" max="11839" width="11.7265625" style="52" bestFit="1" customWidth="1"/>
    <col min="11840" max="12035" width="8.7265625" style="52"/>
    <col min="12036" max="12036" width="19.453125" style="52" bestFit="1" customWidth="1"/>
    <col min="12037" max="12095" width="11.7265625" style="52" bestFit="1" customWidth="1"/>
    <col min="12096" max="12291" width="8.7265625" style="52"/>
    <col min="12292" max="12292" width="19.453125" style="52" bestFit="1" customWidth="1"/>
    <col min="12293" max="12351" width="11.7265625" style="52" bestFit="1" customWidth="1"/>
    <col min="12352" max="12547" width="8.7265625" style="52"/>
    <col min="12548" max="12548" width="19.453125" style="52" bestFit="1" customWidth="1"/>
    <col min="12549" max="12607" width="11.7265625" style="52" bestFit="1" customWidth="1"/>
    <col min="12608" max="12803" width="8.7265625" style="52"/>
    <col min="12804" max="12804" width="19.453125" style="52" bestFit="1" customWidth="1"/>
    <col min="12805" max="12863" width="11.7265625" style="52" bestFit="1" customWidth="1"/>
    <col min="12864" max="13059" width="8.7265625" style="52"/>
    <col min="13060" max="13060" width="19.453125" style="52" bestFit="1" customWidth="1"/>
    <col min="13061" max="13119" width="11.7265625" style="52" bestFit="1" customWidth="1"/>
    <col min="13120" max="13315" width="8.7265625" style="52"/>
    <col min="13316" max="13316" width="19.453125" style="52" bestFit="1" customWidth="1"/>
    <col min="13317" max="13375" width="11.7265625" style="52" bestFit="1" customWidth="1"/>
    <col min="13376" max="13571" width="8.7265625" style="52"/>
    <col min="13572" max="13572" width="19.453125" style="52" bestFit="1" customWidth="1"/>
    <col min="13573" max="13631" width="11.7265625" style="52" bestFit="1" customWidth="1"/>
    <col min="13632" max="13827" width="8.7265625" style="52"/>
    <col min="13828" max="13828" width="19.453125" style="52" bestFit="1" customWidth="1"/>
    <col min="13829" max="13887" width="11.7265625" style="52" bestFit="1" customWidth="1"/>
    <col min="13888" max="14083" width="8.7265625" style="52"/>
    <col min="14084" max="14084" width="19.453125" style="52" bestFit="1" customWidth="1"/>
    <col min="14085" max="14143" width="11.7265625" style="52" bestFit="1" customWidth="1"/>
    <col min="14144" max="14339" width="8.7265625" style="52"/>
    <col min="14340" max="14340" width="19.453125" style="52" bestFit="1" customWidth="1"/>
    <col min="14341" max="14399" width="11.7265625" style="52" bestFit="1" customWidth="1"/>
    <col min="14400" max="14595" width="8.7265625" style="52"/>
    <col min="14596" max="14596" width="19.453125" style="52" bestFit="1" customWidth="1"/>
    <col min="14597" max="14655" width="11.7265625" style="52" bestFit="1" customWidth="1"/>
    <col min="14656" max="14851" width="8.7265625" style="52"/>
    <col min="14852" max="14852" width="19.453125" style="52" bestFit="1" customWidth="1"/>
    <col min="14853" max="14911" width="11.7265625" style="52" bestFit="1" customWidth="1"/>
    <col min="14912" max="15107" width="8.7265625" style="52"/>
    <col min="15108" max="15108" width="19.453125" style="52" bestFit="1" customWidth="1"/>
    <col min="15109" max="15167" width="11.7265625" style="52" bestFit="1" customWidth="1"/>
    <col min="15168" max="15363" width="8.7265625" style="52"/>
    <col min="15364" max="15364" width="19.453125" style="52" bestFit="1" customWidth="1"/>
    <col min="15365" max="15423" width="11.7265625" style="52" bestFit="1" customWidth="1"/>
    <col min="15424" max="15619" width="8.7265625" style="52"/>
    <col min="15620" max="15620" width="19.453125" style="52" bestFit="1" customWidth="1"/>
    <col min="15621" max="15679" width="11.7265625" style="52" bestFit="1" customWidth="1"/>
    <col min="15680" max="15875" width="8.7265625" style="52"/>
    <col min="15876" max="15876" width="19.453125" style="52" bestFit="1" customWidth="1"/>
    <col min="15877" max="15935" width="11.7265625" style="52" bestFit="1" customWidth="1"/>
    <col min="15936" max="16131" width="8.7265625" style="52"/>
    <col min="16132" max="16132" width="19.453125" style="52" bestFit="1" customWidth="1"/>
    <col min="16133" max="16191" width="11.7265625" style="52" bestFit="1" customWidth="1"/>
    <col min="16192" max="16384" width="8.7265625" style="52"/>
  </cols>
  <sheetData>
    <row r="1" spans="1:66" s="29" customFormat="1" x14ac:dyDescent="0.35">
      <c r="A1" s="29" t="s">
        <v>39</v>
      </c>
      <c r="B1" s="29" t="s">
        <v>40</v>
      </c>
      <c r="C1" s="29" t="s">
        <v>41</v>
      </c>
      <c r="D1" s="29" t="s">
        <v>42</v>
      </c>
      <c r="E1" s="29" t="s">
        <v>43</v>
      </c>
      <c r="F1" s="29" t="s">
        <v>44</v>
      </c>
      <c r="G1" s="29" t="s">
        <v>45</v>
      </c>
      <c r="H1" s="29" t="s">
        <v>142</v>
      </c>
      <c r="I1" s="29" t="s">
        <v>143</v>
      </c>
      <c r="J1" s="29" t="s">
        <v>144</v>
      </c>
      <c r="K1" s="29" t="s">
        <v>145</v>
      </c>
      <c r="L1" s="29" t="s">
        <v>146</v>
      </c>
      <c r="M1" s="29" t="s">
        <v>147</v>
      </c>
      <c r="N1" s="29" t="s">
        <v>148</v>
      </c>
      <c r="O1" s="29" t="s">
        <v>149</v>
      </c>
      <c r="P1" s="29" t="s">
        <v>150</v>
      </c>
      <c r="Q1" s="29" t="s">
        <v>151</v>
      </c>
      <c r="R1" s="29" t="s">
        <v>152</v>
      </c>
      <c r="S1" s="29" t="s">
        <v>153</v>
      </c>
      <c r="T1" s="29" t="s">
        <v>154</v>
      </c>
      <c r="U1" s="29" t="s">
        <v>155</v>
      </c>
      <c r="V1" s="29" t="s">
        <v>156</v>
      </c>
      <c r="W1" s="29" t="s">
        <v>157</v>
      </c>
      <c r="X1" s="29" t="s">
        <v>158</v>
      </c>
      <c r="Y1" s="29" t="s">
        <v>159</v>
      </c>
      <c r="Z1" s="29" t="s">
        <v>160</v>
      </c>
      <c r="AA1" s="29" t="s">
        <v>161</v>
      </c>
      <c r="AB1" s="29" t="s">
        <v>162</v>
      </c>
      <c r="AC1" s="29" t="s">
        <v>163</v>
      </c>
      <c r="AD1" s="29" t="s">
        <v>164</v>
      </c>
      <c r="AE1" s="29" t="s">
        <v>165</v>
      </c>
      <c r="AF1" s="29" t="s">
        <v>166</v>
      </c>
      <c r="AG1" s="29" t="s">
        <v>167</v>
      </c>
      <c r="AH1" s="29" t="s">
        <v>168</v>
      </c>
      <c r="AI1" s="29" t="s">
        <v>169</v>
      </c>
      <c r="AJ1" s="29" t="s">
        <v>170</v>
      </c>
      <c r="AK1" s="29" t="s">
        <v>171</v>
      </c>
      <c r="AL1" s="29" t="s">
        <v>9</v>
      </c>
      <c r="AM1" s="29" t="s">
        <v>10</v>
      </c>
      <c r="AN1" s="29" t="s">
        <v>11</v>
      </c>
      <c r="AO1" s="29" t="s">
        <v>12</v>
      </c>
      <c r="AP1" s="29" t="s">
        <v>13</v>
      </c>
      <c r="AQ1" s="29" t="s">
        <v>14</v>
      </c>
      <c r="AR1" s="29" t="s">
        <v>15</v>
      </c>
      <c r="AS1" s="29" t="s">
        <v>16</v>
      </c>
      <c r="AT1" s="29" t="s">
        <v>17</v>
      </c>
      <c r="AU1" s="29" t="s">
        <v>18</v>
      </c>
      <c r="AV1" s="29" t="s">
        <v>19</v>
      </c>
      <c r="AW1" s="29" t="s">
        <v>20</v>
      </c>
      <c r="AX1" s="29" t="s">
        <v>21</v>
      </c>
      <c r="AY1" s="29" t="s">
        <v>22</v>
      </c>
      <c r="AZ1" s="29" t="s">
        <v>23</v>
      </c>
      <c r="BA1" s="29" t="s">
        <v>24</v>
      </c>
      <c r="BB1" s="29" t="s">
        <v>25</v>
      </c>
      <c r="BC1" s="29" t="s">
        <v>26</v>
      </c>
      <c r="BD1" s="29" t="s">
        <v>27</v>
      </c>
      <c r="BE1" s="29" t="s">
        <v>28</v>
      </c>
      <c r="BF1" s="29" t="s">
        <v>172</v>
      </c>
      <c r="BG1" s="29" t="s">
        <v>173</v>
      </c>
      <c r="BH1" s="29" t="s">
        <v>174</v>
      </c>
      <c r="BI1" s="29" t="s">
        <v>175</v>
      </c>
      <c r="BJ1" s="29" t="s">
        <v>176</v>
      </c>
      <c r="BK1" s="29" t="s">
        <v>177</v>
      </c>
      <c r="BL1" s="29" t="s">
        <v>178</v>
      </c>
      <c r="BM1" s="29" t="s">
        <v>179</v>
      </c>
      <c r="BN1" s="29" t="s">
        <v>180</v>
      </c>
    </row>
    <row r="2" spans="1:66" x14ac:dyDescent="0.35">
      <c r="A2" s="52">
        <v>250</v>
      </c>
      <c r="B2" s="52" t="s">
        <v>422</v>
      </c>
      <c r="C2" s="52">
        <v>1035</v>
      </c>
      <c r="D2" s="52" t="s">
        <v>83</v>
      </c>
      <c r="E2" s="52">
        <v>5510</v>
      </c>
      <c r="F2" s="52" t="s">
        <v>5</v>
      </c>
      <c r="G2" s="52" t="s">
        <v>0</v>
      </c>
      <c r="H2" s="25">
        <v>18000</v>
      </c>
      <c r="I2" s="25">
        <v>18500</v>
      </c>
      <c r="J2" s="25">
        <v>19000</v>
      </c>
      <c r="K2" s="25">
        <v>19500</v>
      </c>
      <c r="L2" s="25">
        <v>20000</v>
      </c>
      <c r="M2" s="25">
        <v>20750</v>
      </c>
      <c r="N2" s="25">
        <v>22000</v>
      </c>
      <c r="O2" s="25">
        <v>22750</v>
      </c>
      <c r="P2" s="25">
        <v>23200</v>
      </c>
      <c r="Q2" s="25">
        <v>24500</v>
      </c>
      <c r="R2" s="25">
        <v>25500</v>
      </c>
      <c r="S2" s="25">
        <v>25800</v>
      </c>
      <c r="T2" s="25">
        <v>26600</v>
      </c>
      <c r="U2" s="25">
        <v>27000</v>
      </c>
      <c r="V2" s="25">
        <v>27400</v>
      </c>
      <c r="W2" s="25">
        <v>27500</v>
      </c>
      <c r="X2" s="25">
        <v>27400</v>
      </c>
      <c r="Y2" s="25">
        <v>26800</v>
      </c>
      <c r="Z2" s="25">
        <v>27300</v>
      </c>
      <c r="AA2" s="25">
        <v>26700</v>
      </c>
      <c r="AB2" s="25">
        <v>27000</v>
      </c>
      <c r="AC2" s="25">
        <v>27300</v>
      </c>
      <c r="AD2" s="25">
        <v>27500</v>
      </c>
      <c r="AE2" s="25">
        <v>27800</v>
      </c>
      <c r="AF2" s="25">
        <v>28900</v>
      </c>
      <c r="AG2" s="25">
        <v>28900</v>
      </c>
      <c r="AH2" s="25">
        <v>29000</v>
      </c>
      <c r="AI2" s="25">
        <v>28000</v>
      </c>
      <c r="AJ2" s="25">
        <v>29000</v>
      </c>
      <c r="AK2" s="25">
        <v>31000</v>
      </c>
      <c r="AL2" s="25">
        <v>27376</v>
      </c>
      <c r="AM2" s="25">
        <v>28752</v>
      </c>
      <c r="AN2" s="25">
        <v>28342</v>
      </c>
      <c r="AO2" s="25">
        <v>28652</v>
      </c>
      <c r="AP2" s="25">
        <v>27730</v>
      </c>
      <c r="AQ2" s="25">
        <v>28583</v>
      </c>
      <c r="AR2" s="25">
        <v>28640</v>
      </c>
      <c r="AS2" s="25">
        <v>28697</v>
      </c>
      <c r="AT2" s="25">
        <v>27368</v>
      </c>
      <c r="AU2" s="25">
        <v>26090</v>
      </c>
      <c r="AV2" s="25">
        <v>24872</v>
      </c>
      <c r="AW2" s="25">
        <v>23710</v>
      </c>
      <c r="AX2" s="25">
        <v>23760</v>
      </c>
      <c r="AY2" s="25">
        <v>23810</v>
      </c>
      <c r="AZ2" s="25">
        <v>23860</v>
      </c>
      <c r="BA2" s="25">
        <v>23910</v>
      </c>
      <c r="BB2" s="25">
        <v>23960</v>
      </c>
      <c r="BC2" s="25">
        <v>24010</v>
      </c>
      <c r="BD2" s="25">
        <v>24060</v>
      </c>
      <c r="BE2" s="25">
        <v>24100</v>
      </c>
      <c r="BF2" s="25">
        <v>24160</v>
      </c>
      <c r="BG2" s="25">
        <v>24622</v>
      </c>
      <c r="BH2" s="25">
        <v>24673</v>
      </c>
      <c r="BI2" s="25">
        <v>24553</v>
      </c>
      <c r="BJ2" s="25">
        <v>25055</v>
      </c>
      <c r="BK2" s="25">
        <v>25193</v>
      </c>
      <c r="BL2" s="25">
        <v>25857</v>
      </c>
      <c r="BM2" s="25">
        <v>25976</v>
      </c>
      <c r="BN2" s="25">
        <v>26092</v>
      </c>
    </row>
    <row r="3" spans="1:66" x14ac:dyDescent="0.35">
      <c r="A3" s="52">
        <v>250</v>
      </c>
      <c r="B3" s="52" t="s">
        <v>422</v>
      </c>
      <c r="C3" s="52">
        <v>1163</v>
      </c>
      <c r="D3" s="52" t="s">
        <v>425</v>
      </c>
      <c r="E3" s="52">
        <v>5510</v>
      </c>
      <c r="F3" s="52" t="s">
        <v>5</v>
      </c>
      <c r="G3" s="52" t="s">
        <v>0</v>
      </c>
      <c r="H3" s="25">
        <v>80000</v>
      </c>
      <c r="I3" s="25">
        <v>81000</v>
      </c>
      <c r="J3" s="25">
        <v>82000</v>
      </c>
      <c r="K3" s="25">
        <v>84000</v>
      </c>
      <c r="L3" s="25">
        <v>86000</v>
      </c>
      <c r="M3" s="25">
        <v>84000</v>
      </c>
      <c r="N3" s="25">
        <v>82000</v>
      </c>
      <c r="O3" s="25">
        <v>80000</v>
      </c>
      <c r="P3" s="25">
        <v>78000</v>
      </c>
      <c r="Q3" s="25">
        <v>76500</v>
      </c>
      <c r="R3" s="25">
        <v>75200</v>
      </c>
      <c r="S3" s="25">
        <v>74000</v>
      </c>
      <c r="T3" s="25">
        <v>72700</v>
      </c>
      <c r="U3" s="25">
        <v>71800</v>
      </c>
      <c r="V3" s="25">
        <v>70100</v>
      </c>
      <c r="W3" s="25">
        <v>69000</v>
      </c>
      <c r="X3" s="25">
        <v>68000</v>
      </c>
      <c r="Y3" s="25">
        <v>65600</v>
      </c>
      <c r="Z3" s="25">
        <v>68000</v>
      </c>
      <c r="AA3" s="25">
        <v>69000</v>
      </c>
      <c r="AB3" s="25">
        <v>70000</v>
      </c>
      <c r="AC3" s="25">
        <v>71000</v>
      </c>
      <c r="AD3" s="25">
        <v>72000</v>
      </c>
      <c r="AE3" s="25">
        <v>73000</v>
      </c>
      <c r="AF3" s="25">
        <v>74000</v>
      </c>
      <c r="AG3" s="25">
        <v>75000</v>
      </c>
      <c r="AH3" s="25">
        <v>76000</v>
      </c>
      <c r="AI3" s="25">
        <v>76000</v>
      </c>
      <c r="AJ3" s="25">
        <v>77000</v>
      </c>
      <c r="AK3" s="25">
        <v>78000</v>
      </c>
      <c r="AL3" s="25">
        <v>78000</v>
      </c>
      <c r="AM3" s="25">
        <v>81000</v>
      </c>
      <c r="AN3" s="25">
        <v>82000</v>
      </c>
      <c r="AO3" s="25">
        <v>84000</v>
      </c>
      <c r="AP3" s="25">
        <v>86000</v>
      </c>
      <c r="AQ3" s="25">
        <v>88000</v>
      </c>
      <c r="AR3" s="25">
        <v>90000</v>
      </c>
      <c r="AS3" s="25">
        <v>91000</v>
      </c>
      <c r="AT3" s="25">
        <v>90500</v>
      </c>
      <c r="AU3" s="25">
        <v>90000</v>
      </c>
      <c r="AV3" s="25">
        <v>89505</v>
      </c>
      <c r="AW3" s="25">
        <v>89013</v>
      </c>
      <c r="AX3" s="25">
        <v>88524</v>
      </c>
      <c r="AY3" s="25">
        <v>88037</v>
      </c>
      <c r="AZ3" s="25">
        <v>88735</v>
      </c>
      <c r="BA3" s="25">
        <v>88841</v>
      </c>
      <c r="BB3" s="25">
        <v>88948</v>
      </c>
      <c r="BC3" s="25">
        <v>89055</v>
      </c>
      <c r="BD3" s="25">
        <v>89160</v>
      </c>
      <c r="BE3" s="25">
        <v>89180</v>
      </c>
      <c r="BF3" s="25">
        <v>88937</v>
      </c>
      <c r="BG3" s="25">
        <v>88911</v>
      </c>
      <c r="BH3" s="25">
        <v>88912</v>
      </c>
      <c r="BI3" s="25">
        <v>88907</v>
      </c>
      <c r="BJ3" s="25">
        <v>89402</v>
      </c>
      <c r="BK3" s="25">
        <v>89416</v>
      </c>
      <c r="BL3" s="25">
        <v>89484</v>
      </c>
      <c r="BM3" s="25">
        <v>89552</v>
      </c>
      <c r="BN3" s="25">
        <v>89619</v>
      </c>
    </row>
    <row r="4" spans="1:66" x14ac:dyDescent="0.35">
      <c r="A4" s="52">
        <v>250</v>
      </c>
      <c r="B4" s="52" t="s">
        <v>422</v>
      </c>
      <c r="C4" s="52">
        <v>1058</v>
      </c>
      <c r="D4" s="52" t="s">
        <v>84</v>
      </c>
      <c r="E4" s="52">
        <v>5510</v>
      </c>
      <c r="F4" s="52" t="s">
        <v>5</v>
      </c>
      <c r="G4" s="52" t="s">
        <v>0</v>
      </c>
      <c r="H4" s="25">
        <v>5200</v>
      </c>
      <c r="I4" s="25">
        <v>5300</v>
      </c>
      <c r="J4" s="25">
        <v>5500</v>
      </c>
      <c r="K4" s="25">
        <v>5600</v>
      </c>
      <c r="L4" s="25">
        <v>5900</v>
      </c>
      <c r="M4" s="25">
        <v>5300</v>
      </c>
      <c r="N4" s="25">
        <v>6100</v>
      </c>
      <c r="O4" s="25">
        <v>7800</v>
      </c>
      <c r="P4" s="25">
        <v>9500</v>
      </c>
      <c r="Q4" s="25">
        <v>11400</v>
      </c>
      <c r="R4" s="25">
        <v>11700</v>
      </c>
      <c r="S4" s="25">
        <v>12000</v>
      </c>
      <c r="T4" s="25">
        <v>12300</v>
      </c>
      <c r="U4" s="25">
        <v>12600</v>
      </c>
      <c r="V4" s="25">
        <v>13000</v>
      </c>
      <c r="W4" s="25">
        <v>13300</v>
      </c>
      <c r="X4" s="25">
        <v>13600</v>
      </c>
      <c r="Y4" s="25">
        <v>13400</v>
      </c>
      <c r="Z4" s="25">
        <v>12900</v>
      </c>
      <c r="AA4" s="25">
        <v>12200</v>
      </c>
      <c r="AB4" s="25">
        <v>12000</v>
      </c>
      <c r="AC4" s="25">
        <v>12450</v>
      </c>
      <c r="AD4" s="25">
        <v>12750</v>
      </c>
      <c r="AE4" s="25">
        <v>13100</v>
      </c>
      <c r="AF4" s="25">
        <v>13200</v>
      </c>
      <c r="AG4" s="25">
        <v>14450</v>
      </c>
      <c r="AH4" s="25">
        <v>15750</v>
      </c>
      <c r="AI4" s="25">
        <v>15400</v>
      </c>
      <c r="AJ4" s="25">
        <v>16100</v>
      </c>
      <c r="AK4" s="25">
        <v>15000</v>
      </c>
      <c r="AL4" s="25">
        <v>12676</v>
      </c>
      <c r="AM4" s="25">
        <v>14683</v>
      </c>
      <c r="AN4" s="25">
        <v>13728</v>
      </c>
      <c r="AO4" s="25">
        <v>14357</v>
      </c>
      <c r="AP4" s="25">
        <v>12857</v>
      </c>
      <c r="AQ4" s="25">
        <v>14004</v>
      </c>
      <c r="AR4" s="25">
        <v>12468</v>
      </c>
      <c r="AS4" s="25">
        <v>12493</v>
      </c>
      <c r="AT4" s="25">
        <v>12000</v>
      </c>
      <c r="AU4" s="25">
        <v>11600</v>
      </c>
      <c r="AV4" s="25">
        <v>11058</v>
      </c>
      <c r="AW4" s="25">
        <v>10540</v>
      </c>
      <c r="AX4" s="25">
        <v>10572</v>
      </c>
      <c r="AY4" s="25">
        <v>10604</v>
      </c>
      <c r="AZ4" s="25">
        <v>10669</v>
      </c>
      <c r="BA4" s="25">
        <v>10669</v>
      </c>
      <c r="BB4" s="25">
        <v>10700</v>
      </c>
      <c r="BC4" s="25">
        <v>10737</v>
      </c>
      <c r="BD4" s="25">
        <v>10760</v>
      </c>
      <c r="BE4" s="25">
        <v>10796</v>
      </c>
      <c r="BF4" s="25">
        <v>10828</v>
      </c>
      <c r="BG4" s="25">
        <v>10775</v>
      </c>
      <c r="BH4" s="25">
        <v>10808</v>
      </c>
      <c r="BI4" s="25">
        <v>11022</v>
      </c>
      <c r="BJ4" s="25">
        <v>11132</v>
      </c>
      <c r="BK4" s="25">
        <v>10564</v>
      </c>
      <c r="BL4" s="25">
        <v>10314</v>
      </c>
      <c r="BM4" s="25">
        <v>10341</v>
      </c>
      <c r="BN4" s="25">
        <v>10406</v>
      </c>
    </row>
    <row r="5" spans="1:66" x14ac:dyDescent="0.35">
      <c r="A5" s="52">
        <v>250</v>
      </c>
      <c r="B5" s="52" t="s">
        <v>422</v>
      </c>
      <c r="C5" s="52">
        <v>1062</v>
      </c>
      <c r="D5" s="52" t="s">
        <v>82</v>
      </c>
      <c r="E5" s="52">
        <v>5510</v>
      </c>
      <c r="F5" s="52" t="s">
        <v>5</v>
      </c>
      <c r="G5" s="52" t="s">
        <v>0</v>
      </c>
      <c r="H5" s="25">
        <v>4000</v>
      </c>
      <c r="I5" s="25">
        <v>4000</v>
      </c>
      <c r="J5" s="25">
        <v>5000</v>
      </c>
      <c r="K5" s="25">
        <v>5000</v>
      </c>
      <c r="L5" s="25">
        <v>5500</v>
      </c>
      <c r="M5" s="25">
        <v>5510</v>
      </c>
      <c r="N5" s="25">
        <v>5610</v>
      </c>
      <c r="O5" s="25">
        <v>5680</v>
      </c>
      <c r="P5" s="25">
        <v>5775</v>
      </c>
      <c r="Q5" s="25">
        <v>5847</v>
      </c>
      <c r="R5" s="25">
        <v>5972</v>
      </c>
      <c r="S5" s="25">
        <v>6096</v>
      </c>
      <c r="T5" s="25">
        <v>6221</v>
      </c>
      <c r="U5" s="25">
        <v>6353</v>
      </c>
      <c r="V5" s="25">
        <v>6471</v>
      </c>
      <c r="W5" s="25">
        <v>6570</v>
      </c>
      <c r="X5" s="25">
        <v>6641</v>
      </c>
      <c r="Y5" s="25">
        <v>6440</v>
      </c>
      <c r="Z5" s="25">
        <v>7140</v>
      </c>
      <c r="AA5" s="25">
        <v>7525</v>
      </c>
      <c r="AB5" s="25">
        <v>7075</v>
      </c>
      <c r="AC5" s="25">
        <v>7215</v>
      </c>
      <c r="AD5" s="25">
        <v>7360</v>
      </c>
      <c r="AE5" s="25">
        <v>7500</v>
      </c>
      <c r="AF5" s="25">
        <v>7600</v>
      </c>
      <c r="AG5" s="25">
        <v>7700</v>
      </c>
      <c r="AH5" s="25">
        <v>7800</v>
      </c>
      <c r="AI5" s="25">
        <v>7900</v>
      </c>
      <c r="AJ5" s="25">
        <v>8000</v>
      </c>
      <c r="AK5" s="25">
        <v>8210</v>
      </c>
      <c r="AL5" s="25">
        <v>8220</v>
      </c>
      <c r="AM5" s="25">
        <v>8800</v>
      </c>
      <c r="AN5" s="25">
        <v>8900</v>
      </c>
      <c r="AO5" s="25">
        <v>9000</v>
      </c>
      <c r="AP5" s="25">
        <v>8500</v>
      </c>
      <c r="AQ5" s="25">
        <v>7400</v>
      </c>
      <c r="AR5" s="25">
        <v>7400</v>
      </c>
      <c r="AS5" s="25">
        <v>7300</v>
      </c>
      <c r="AT5" s="25">
        <v>7000</v>
      </c>
      <c r="AU5" s="25">
        <v>7000</v>
      </c>
      <c r="AV5" s="25">
        <v>6700</v>
      </c>
      <c r="AW5" s="25">
        <v>6700</v>
      </c>
      <c r="AX5" s="25">
        <v>6700</v>
      </c>
      <c r="AY5" s="25">
        <v>6850</v>
      </c>
      <c r="AZ5" s="25">
        <v>6850</v>
      </c>
      <c r="BA5" s="25">
        <v>7000</v>
      </c>
      <c r="BB5" s="25">
        <v>7250</v>
      </c>
      <c r="BC5" s="25">
        <v>7500</v>
      </c>
      <c r="BD5" s="25">
        <v>8710</v>
      </c>
      <c r="BE5" s="25">
        <v>8900</v>
      </c>
      <c r="BF5" s="25">
        <v>9000</v>
      </c>
      <c r="BG5" s="25">
        <v>9000</v>
      </c>
      <c r="BH5" s="25">
        <v>9000</v>
      </c>
      <c r="BI5" s="25">
        <v>9200</v>
      </c>
      <c r="BJ5" s="25">
        <v>9200</v>
      </c>
      <c r="BK5" s="25">
        <v>8800</v>
      </c>
      <c r="BL5" s="25">
        <v>8800</v>
      </c>
      <c r="BM5" s="25">
        <v>7564</v>
      </c>
      <c r="BN5" s="25">
        <v>7603</v>
      </c>
    </row>
    <row r="6" spans="1:66" s="150" customFormat="1" x14ac:dyDescent="0.35"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AW6" s="265"/>
      <c r="AX6" s="265"/>
      <c r="AY6" s="265"/>
      <c r="AZ6" s="265"/>
      <c r="BA6" s="265"/>
      <c r="BB6" s="265"/>
      <c r="BC6" s="265"/>
      <c r="BD6" s="265"/>
      <c r="BE6" s="265"/>
      <c r="BF6" s="265"/>
      <c r="BG6" s="265"/>
      <c r="BH6" s="265"/>
      <c r="BI6" s="265"/>
      <c r="BJ6" s="265"/>
      <c r="BK6" s="265"/>
      <c r="BL6" s="265"/>
      <c r="BM6" s="265"/>
      <c r="BN6" s="265"/>
    </row>
    <row r="7" spans="1:66" x14ac:dyDescent="0.35">
      <c r="A7" s="52">
        <v>250</v>
      </c>
      <c r="B7" s="52" t="s">
        <v>422</v>
      </c>
      <c r="C7" s="52">
        <v>1746</v>
      </c>
      <c r="D7" s="52" t="s">
        <v>406</v>
      </c>
      <c r="E7" s="52">
        <v>5111</v>
      </c>
      <c r="F7" s="52" t="s">
        <v>33</v>
      </c>
      <c r="G7" s="52" t="s">
        <v>34</v>
      </c>
      <c r="H7" s="25">
        <v>1000000</v>
      </c>
      <c r="I7" s="25">
        <v>970000</v>
      </c>
      <c r="J7" s="25">
        <v>930000</v>
      </c>
      <c r="K7" s="25">
        <v>901390</v>
      </c>
      <c r="L7" s="25">
        <v>766023</v>
      </c>
      <c r="M7" s="25">
        <v>798793</v>
      </c>
      <c r="N7" s="25">
        <v>801728</v>
      </c>
      <c r="O7" s="25">
        <v>830585</v>
      </c>
      <c r="P7" s="25">
        <v>886806</v>
      </c>
      <c r="Q7" s="25">
        <v>994300</v>
      </c>
      <c r="R7" s="25">
        <v>1023500</v>
      </c>
      <c r="S7" s="25">
        <v>1053500</v>
      </c>
      <c r="T7" s="25">
        <v>1084400</v>
      </c>
      <c r="U7" s="25">
        <v>1114400</v>
      </c>
      <c r="V7" s="25">
        <v>1134100</v>
      </c>
      <c r="W7" s="25">
        <v>1147700</v>
      </c>
      <c r="X7" s="25">
        <v>1148200</v>
      </c>
      <c r="Y7" s="25">
        <v>1145100</v>
      </c>
      <c r="Z7" s="25">
        <v>1146000</v>
      </c>
      <c r="AA7" s="25">
        <v>1152000</v>
      </c>
      <c r="AB7" s="25">
        <v>1179000</v>
      </c>
      <c r="AC7" s="25">
        <v>1205000</v>
      </c>
      <c r="AD7" s="25">
        <v>1225000</v>
      </c>
      <c r="AE7" s="25">
        <v>1250000</v>
      </c>
      <c r="AF7" s="25">
        <v>1295630</v>
      </c>
      <c r="AG7" s="25">
        <v>1340260</v>
      </c>
      <c r="AH7" s="25">
        <v>1386430</v>
      </c>
      <c r="AI7" s="25">
        <v>1434190</v>
      </c>
      <c r="AJ7" s="25">
        <v>1483590</v>
      </c>
      <c r="AK7" s="25">
        <v>1534700</v>
      </c>
      <c r="AL7" s="25">
        <v>1380660</v>
      </c>
      <c r="AM7" s="25">
        <v>1380930</v>
      </c>
      <c r="AN7" s="25">
        <v>1225482</v>
      </c>
      <c r="AO7" s="25">
        <v>1127131</v>
      </c>
      <c r="AP7" s="25">
        <v>1113140</v>
      </c>
      <c r="AQ7" s="25">
        <v>1060272</v>
      </c>
      <c r="AR7" s="25">
        <v>1102289</v>
      </c>
      <c r="AS7" s="25">
        <v>880773</v>
      </c>
      <c r="AT7" s="25">
        <v>852812</v>
      </c>
      <c r="AU7" s="25">
        <v>822355</v>
      </c>
      <c r="AV7" s="25">
        <v>792986</v>
      </c>
      <c r="AW7" s="25">
        <v>761266</v>
      </c>
      <c r="AX7" s="25">
        <v>759820</v>
      </c>
      <c r="AY7" s="25">
        <v>758376</v>
      </c>
      <c r="AZ7" s="25">
        <v>756940</v>
      </c>
      <c r="BA7" s="25">
        <v>755500</v>
      </c>
      <c r="BB7" s="25">
        <v>754060</v>
      </c>
      <c r="BC7" s="25">
        <v>752630</v>
      </c>
      <c r="BD7" s="25">
        <v>751200</v>
      </c>
      <c r="BE7" s="25">
        <v>749779</v>
      </c>
      <c r="BF7" s="25">
        <v>748349</v>
      </c>
      <c r="BG7" s="25">
        <v>893006</v>
      </c>
      <c r="BH7" s="25">
        <v>946585</v>
      </c>
      <c r="BI7" s="25">
        <v>949425</v>
      </c>
      <c r="BJ7" s="25">
        <v>1005385</v>
      </c>
      <c r="BK7" s="25">
        <v>1044259</v>
      </c>
      <c r="BL7" s="25">
        <v>1080993</v>
      </c>
      <c r="BM7" s="25">
        <v>1144766</v>
      </c>
      <c r="BN7" s="25">
        <v>1211912</v>
      </c>
    </row>
    <row r="8" spans="1:66" x14ac:dyDescent="0.35">
      <c r="A8" s="52">
        <v>250</v>
      </c>
      <c r="B8" s="52" t="s">
        <v>422</v>
      </c>
      <c r="C8" s="52">
        <v>1749</v>
      </c>
      <c r="D8" s="52" t="s">
        <v>38</v>
      </c>
      <c r="E8" s="52">
        <v>5111</v>
      </c>
      <c r="F8" s="52" t="s">
        <v>33</v>
      </c>
      <c r="G8" s="52" t="s">
        <v>34</v>
      </c>
      <c r="H8" s="25">
        <v>2550000</v>
      </c>
      <c r="I8" s="25">
        <v>2350000</v>
      </c>
      <c r="J8" s="25">
        <v>2152000</v>
      </c>
      <c r="K8" s="25">
        <v>2017000</v>
      </c>
      <c r="L8" s="25">
        <v>1991988</v>
      </c>
      <c r="M8" s="25">
        <v>2224000</v>
      </c>
      <c r="N8" s="25">
        <v>2364000</v>
      </c>
      <c r="O8" s="25">
        <v>2532000</v>
      </c>
      <c r="P8" s="25">
        <v>2696013</v>
      </c>
      <c r="Q8" s="25">
        <v>3008700</v>
      </c>
      <c r="R8" s="25">
        <v>3070300</v>
      </c>
      <c r="S8" s="25">
        <v>3130300</v>
      </c>
      <c r="T8" s="25">
        <v>3193300</v>
      </c>
      <c r="U8" s="25">
        <v>3257900</v>
      </c>
      <c r="V8" s="25">
        <v>3302700</v>
      </c>
      <c r="W8" s="25">
        <v>3341400</v>
      </c>
      <c r="X8" s="25">
        <v>3356800</v>
      </c>
      <c r="Y8" s="25">
        <v>3355900</v>
      </c>
      <c r="Z8" s="25">
        <v>3383500</v>
      </c>
      <c r="AA8" s="25">
        <v>3407100</v>
      </c>
      <c r="AB8" s="25">
        <v>3429000</v>
      </c>
      <c r="AC8" s="25">
        <v>3449000</v>
      </c>
      <c r="AD8" s="25">
        <v>3467400</v>
      </c>
      <c r="AE8" s="25">
        <v>3484500</v>
      </c>
      <c r="AF8" s="25">
        <v>3517490</v>
      </c>
      <c r="AG8" s="25">
        <v>3737580</v>
      </c>
      <c r="AH8" s="25">
        <v>3972530</v>
      </c>
      <c r="AI8" s="25">
        <v>4223390</v>
      </c>
      <c r="AJ8" s="25">
        <v>4491290</v>
      </c>
      <c r="AK8" s="25">
        <v>4776980</v>
      </c>
      <c r="AL8" s="25">
        <v>4798980</v>
      </c>
      <c r="AM8" s="25">
        <v>5030900</v>
      </c>
      <c r="AN8" s="25">
        <v>5134593</v>
      </c>
      <c r="AO8" s="25">
        <v>5372132</v>
      </c>
      <c r="AP8" s="25">
        <v>5329020</v>
      </c>
      <c r="AQ8" s="25">
        <v>5286148</v>
      </c>
      <c r="AR8" s="25">
        <v>5576926</v>
      </c>
      <c r="AS8" s="25">
        <v>5629200</v>
      </c>
      <c r="AT8" s="25">
        <v>5135827</v>
      </c>
      <c r="AU8" s="25">
        <v>5056155</v>
      </c>
      <c r="AV8" s="25">
        <v>4977897</v>
      </c>
      <c r="AW8" s="25">
        <v>4900758</v>
      </c>
      <c r="AX8" s="25">
        <v>4907661</v>
      </c>
      <c r="AY8" s="25">
        <v>4914574</v>
      </c>
      <c r="AZ8" s="25">
        <v>4921490</v>
      </c>
      <c r="BA8" s="25">
        <v>4928420</v>
      </c>
      <c r="BB8" s="25">
        <v>4935350</v>
      </c>
      <c r="BC8" s="25">
        <v>4948370</v>
      </c>
      <c r="BD8" s="25">
        <v>4949270</v>
      </c>
      <c r="BE8" s="25">
        <v>4956249</v>
      </c>
      <c r="BF8" s="25">
        <v>4963221</v>
      </c>
      <c r="BG8" s="25">
        <v>4970211</v>
      </c>
      <c r="BH8" s="25">
        <v>4977210</v>
      </c>
      <c r="BI8" s="25">
        <v>4992141</v>
      </c>
      <c r="BJ8" s="25">
        <v>5002973</v>
      </c>
      <c r="BK8" s="25">
        <v>5006600</v>
      </c>
      <c r="BL8" s="25">
        <v>5011168</v>
      </c>
      <c r="BM8" s="25">
        <v>5016269</v>
      </c>
      <c r="BN8" s="25">
        <v>5024571</v>
      </c>
    </row>
    <row r="9" spans="1:66" x14ac:dyDescent="0.35">
      <c r="A9" s="52">
        <v>250</v>
      </c>
      <c r="B9" s="52" t="s">
        <v>422</v>
      </c>
      <c r="C9" s="52">
        <v>1096</v>
      </c>
      <c r="D9" s="52" t="s">
        <v>35</v>
      </c>
      <c r="E9" s="52">
        <v>5111</v>
      </c>
      <c r="F9" s="52" t="s">
        <v>33</v>
      </c>
      <c r="G9" s="52" t="s">
        <v>34</v>
      </c>
      <c r="H9" s="25">
        <v>1000</v>
      </c>
      <c r="I9" s="25">
        <v>1000</v>
      </c>
      <c r="J9" s="25">
        <v>1000</v>
      </c>
      <c r="K9" s="25">
        <v>1000</v>
      </c>
      <c r="L9" s="25">
        <v>1000</v>
      </c>
      <c r="M9" s="25">
        <v>1000</v>
      </c>
      <c r="N9" s="25">
        <v>1000</v>
      </c>
      <c r="O9" s="25">
        <v>1000</v>
      </c>
      <c r="P9" s="25">
        <v>1000</v>
      </c>
      <c r="Q9" s="25">
        <v>1000</v>
      </c>
      <c r="R9" s="25">
        <v>664</v>
      </c>
      <c r="S9" s="25">
        <v>803</v>
      </c>
      <c r="T9" s="25">
        <v>1000</v>
      </c>
      <c r="U9" s="25">
        <v>1000</v>
      </c>
      <c r="V9" s="25">
        <v>1000</v>
      </c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>
        <v>0</v>
      </c>
      <c r="AL9" s="25">
        <v>0</v>
      </c>
      <c r="AM9" s="25">
        <v>0</v>
      </c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</row>
    <row r="10" spans="1:66" x14ac:dyDescent="0.35">
      <c r="A10" s="52">
        <v>250</v>
      </c>
      <c r="B10" s="52" t="s">
        <v>422</v>
      </c>
      <c r="C10" s="52">
        <v>1107</v>
      </c>
      <c r="D10" s="52" t="s">
        <v>32</v>
      </c>
      <c r="E10" s="52">
        <v>5111</v>
      </c>
      <c r="F10" s="52" t="s">
        <v>33</v>
      </c>
      <c r="G10" s="52" t="s">
        <v>34</v>
      </c>
      <c r="H10" s="25">
        <v>200</v>
      </c>
      <c r="I10" s="25">
        <v>200</v>
      </c>
      <c r="J10" s="25">
        <v>200</v>
      </c>
      <c r="K10" s="25">
        <v>200</v>
      </c>
      <c r="L10" s="25">
        <v>200</v>
      </c>
      <c r="M10" s="25">
        <v>200</v>
      </c>
      <c r="N10" s="25">
        <v>200</v>
      </c>
      <c r="O10" s="25">
        <v>200</v>
      </c>
      <c r="P10" s="25">
        <v>200</v>
      </c>
      <c r="Q10" s="25">
        <v>171</v>
      </c>
      <c r="R10" s="25">
        <v>304</v>
      </c>
      <c r="S10" s="25">
        <v>211</v>
      </c>
      <c r="T10" s="25">
        <v>200</v>
      </c>
      <c r="U10" s="25">
        <v>200</v>
      </c>
      <c r="V10" s="25">
        <v>200</v>
      </c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>
        <v>0</v>
      </c>
      <c r="AL10" s="25">
        <v>0</v>
      </c>
      <c r="AM10" s="25">
        <v>0</v>
      </c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</row>
    <row r="11" spans="1:66" x14ac:dyDescent="0.35"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</row>
    <row r="12" spans="1:66" x14ac:dyDescent="0.35"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</row>
    <row r="13" spans="1:66" x14ac:dyDescent="0.35"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</row>
    <row r="14" spans="1:66" x14ac:dyDescent="0.35"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</row>
    <row r="15" spans="1:66" s="50" customFormat="1" x14ac:dyDescent="0.35"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  <c r="AY15" s="264"/>
      <c r="AZ15" s="264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264"/>
      <c r="BM15" s="264"/>
      <c r="BN15" s="264"/>
    </row>
    <row r="16" spans="1:66" x14ac:dyDescent="0.35">
      <c r="A16" s="52">
        <v>120</v>
      </c>
      <c r="B16" s="52" t="s">
        <v>400</v>
      </c>
      <c r="C16" s="52">
        <v>1058</v>
      </c>
      <c r="D16" s="52" t="s">
        <v>84</v>
      </c>
      <c r="E16" s="52">
        <v>5510</v>
      </c>
      <c r="F16" s="52" t="s">
        <v>5</v>
      </c>
      <c r="G16" s="52" t="s">
        <v>0</v>
      </c>
      <c r="H16" s="25">
        <v>4236</v>
      </c>
      <c r="I16" s="25">
        <v>4840</v>
      </c>
      <c r="J16" s="25">
        <v>4812</v>
      </c>
      <c r="K16" s="25">
        <v>6120</v>
      </c>
      <c r="L16" s="25">
        <v>6740</v>
      </c>
      <c r="M16" s="25">
        <v>8088</v>
      </c>
      <c r="N16" s="25">
        <v>9260</v>
      </c>
      <c r="O16" s="25">
        <v>9600</v>
      </c>
      <c r="P16" s="25">
        <v>9280</v>
      </c>
      <c r="Q16" s="25">
        <v>8812</v>
      </c>
      <c r="R16" s="25">
        <v>8016</v>
      </c>
      <c r="S16" s="25">
        <v>6420</v>
      </c>
      <c r="T16" s="25">
        <v>4896</v>
      </c>
      <c r="U16" s="25">
        <v>4548</v>
      </c>
      <c r="V16" s="25">
        <v>3864</v>
      </c>
      <c r="W16" s="25">
        <v>3256</v>
      </c>
      <c r="X16" s="25">
        <v>3276</v>
      </c>
      <c r="Y16" s="25">
        <v>3512</v>
      </c>
      <c r="Z16" s="25">
        <v>3704</v>
      </c>
      <c r="AA16" s="25">
        <v>3692</v>
      </c>
      <c r="AB16" s="25">
        <v>4400</v>
      </c>
      <c r="AC16" s="25">
        <v>4592</v>
      </c>
      <c r="AD16" s="25">
        <v>5320</v>
      </c>
      <c r="AE16" s="25">
        <v>5756</v>
      </c>
      <c r="AF16" s="25">
        <v>5160</v>
      </c>
      <c r="AG16" s="25">
        <v>5080</v>
      </c>
      <c r="AH16" s="25">
        <v>6360</v>
      </c>
      <c r="AI16" s="25">
        <v>5492</v>
      </c>
      <c r="AJ16" s="25">
        <v>6596</v>
      </c>
      <c r="AK16" s="25">
        <v>6304</v>
      </c>
      <c r="AL16" s="25">
        <v>6684</v>
      </c>
      <c r="AM16" s="25">
        <v>7120</v>
      </c>
      <c r="AN16" s="25">
        <v>8068</v>
      </c>
      <c r="AO16" s="25">
        <v>8552</v>
      </c>
      <c r="AP16" s="25">
        <v>9064</v>
      </c>
      <c r="AQ16" s="25">
        <v>9320</v>
      </c>
      <c r="AR16" s="25">
        <v>9520</v>
      </c>
      <c r="AS16" s="25">
        <v>9680</v>
      </c>
      <c r="AT16" s="25">
        <v>8960</v>
      </c>
      <c r="AU16" s="25">
        <v>9700</v>
      </c>
      <c r="AV16" s="25">
        <v>11100</v>
      </c>
      <c r="AW16" s="25">
        <v>11070</v>
      </c>
      <c r="AX16" s="25">
        <v>14400</v>
      </c>
      <c r="AY16" s="25">
        <v>15280</v>
      </c>
      <c r="AZ16" s="25">
        <v>15440</v>
      </c>
      <c r="BA16" s="25">
        <v>16240</v>
      </c>
      <c r="BB16" s="25">
        <v>16000</v>
      </c>
      <c r="BC16" s="25">
        <v>16560</v>
      </c>
      <c r="BD16" s="25">
        <v>17600</v>
      </c>
      <c r="BE16" s="25">
        <v>19600</v>
      </c>
      <c r="BF16" s="25">
        <v>20960</v>
      </c>
      <c r="BG16" s="25">
        <v>22480</v>
      </c>
      <c r="BH16" s="25">
        <v>24000</v>
      </c>
      <c r="BI16" s="25">
        <v>25168</v>
      </c>
      <c r="BJ16" s="25">
        <v>26465</v>
      </c>
      <c r="BK16" s="25">
        <v>27002</v>
      </c>
      <c r="BL16" s="25">
        <v>28334</v>
      </c>
      <c r="BM16" s="25">
        <v>30040</v>
      </c>
      <c r="BN16" s="25">
        <v>31707</v>
      </c>
    </row>
    <row r="17" spans="1:66" x14ac:dyDescent="0.35">
      <c r="A17" s="52">
        <v>120</v>
      </c>
      <c r="B17" s="52" t="s">
        <v>400</v>
      </c>
      <c r="C17" s="52">
        <v>1069</v>
      </c>
      <c r="D17" s="52" t="s">
        <v>407</v>
      </c>
      <c r="E17" s="52">
        <v>5510</v>
      </c>
      <c r="F17" s="52" t="s">
        <v>5</v>
      </c>
      <c r="G17" s="52" t="s">
        <v>0</v>
      </c>
      <c r="H17" s="25">
        <v>188</v>
      </c>
      <c r="I17" s="25">
        <v>195</v>
      </c>
      <c r="J17" s="25">
        <v>195</v>
      </c>
      <c r="K17" s="25">
        <v>207</v>
      </c>
      <c r="L17" s="25">
        <v>236</v>
      </c>
      <c r="M17" s="25">
        <v>240</v>
      </c>
      <c r="N17" s="25">
        <v>240</v>
      </c>
      <c r="O17" s="25">
        <v>241</v>
      </c>
      <c r="P17" s="25">
        <v>240</v>
      </c>
      <c r="Q17" s="25">
        <v>238</v>
      </c>
      <c r="R17" s="25">
        <v>228</v>
      </c>
      <c r="S17" s="25">
        <v>228</v>
      </c>
      <c r="T17" s="25">
        <v>228</v>
      </c>
      <c r="U17" s="25">
        <v>228</v>
      </c>
      <c r="V17" s="25">
        <v>228</v>
      </c>
      <c r="W17" s="25">
        <v>228</v>
      </c>
      <c r="X17" s="25">
        <v>210</v>
      </c>
      <c r="Y17" s="25">
        <v>225</v>
      </c>
      <c r="Z17" s="25">
        <v>240</v>
      </c>
      <c r="AA17" s="25">
        <v>255</v>
      </c>
      <c r="AB17" s="25">
        <v>263</v>
      </c>
      <c r="AC17" s="25">
        <v>278</v>
      </c>
      <c r="AD17" s="25">
        <v>285</v>
      </c>
      <c r="AE17" s="25">
        <v>300</v>
      </c>
      <c r="AF17" s="25">
        <v>323</v>
      </c>
      <c r="AG17" s="25">
        <v>330</v>
      </c>
      <c r="AH17" s="25">
        <v>345</v>
      </c>
      <c r="AI17" s="25">
        <v>360</v>
      </c>
      <c r="AJ17" s="25">
        <v>383</v>
      </c>
      <c r="AK17" s="25">
        <v>450</v>
      </c>
      <c r="AL17" s="25">
        <v>525</v>
      </c>
      <c r="AM17" s="25">
        <v>600</v>
      </c>
      <c r="AN17" s="25">
        <v>675</v>
      </c>
      <c r="AO17" s="25">
        <v>750</v>
      </c>
      <c r="AP17" s="25">
        <v>850</v>
      </c>
      <c r="AQ17" s="25">
        <v>1200</v>
      </c>
      <c r="AR17" s="25">
        <v>1300</v>
      </c>
      <c r="AS17" s="25">
        <v>1400</v>
      </c>
      <c r="AT17" s="25">
        <v>1700</v>
      </c>
      <c r="AU17" s="25">
        <v>2000</v>
      </c>
      <c r="AV17" s="25">
        <v>2000</v>
      </c>
      <c r="AW17" s="25">
        <v>2000</v>
      </c>
      <c r="AX17" s="25">
        <v>3150</v>
      </c>
      <c r="AY17" s="25">
        <v>3900</v>
      </c>
      <c r="AZ17" s="25">
        <v>4050</v>
      </c>
      <c r="BA17" s="25">
        <v>4050</v>
      </c>
      <c r="BB17" s="25">
        <v>4050</v>
      </c>
      <c r="BC17" s="25">
        <v>4050</v>
      </c>
      <c r="BD17" s="25">
        <v>4170</v>
      </c>
      <c r="BE17" s="25">
        <v>4050</v>
      </c>
      <c r="BF17" s="25">
        <v>4230</v>
      </c>
      <c r="BG17" s="25">
        <v>4265</v>
      </c>
      <c r="BH17" s="25">
        <v>4334</v>
      </c>
      <c r="BI17" s="25">
        <v>4383</v>
      </c>
      <c r="BJ17" s="25">
        <v>4408</v>
      </c>
      <c r="BK17" s="25">
        <v>4403</v>
      </c>
      <c r="BL17" s="25">
        <v>4423</v>
      </c>
      <c r="BM17" s="25">
        <v>4449</v>
      </c>
      <c r="BN17" s="25">
        <v>4474</v>
      </c>
    </row>
    <row r="18" spans="1:66" x14ac:dyDescent="0.35">
      <c r="A18" s="52">
        <v>120</v>
      </c>
      <c r="B18" s="52" t="s">
        <v>400</v>
      </c>
      <c r="C18" s="52">
        <v>1073</v>
      </c>
      <c r="D18" s="52" t="s">
        <v>408</v>
      </c>
      <c r="E18" s="52">
        <v>5510</v>
      </c>
      <c r="F18" s="52" t="s">
        <v>5</v>
      </c>
      <c r="G18" s="52" t="s">
        <v>0</v>
      </c>
      <c r="H18" s="25">
        <v>75</v>
      </c>
      <c r="I18" s="25">
        <v>80</v>
      </c>
      <c r="J18" s="25">
        <v>85</v>
      </c>
      <c r="K18" s="25">
        <v>85</v>
      </c>
      <c r="L18" s="25">
        <v>92</v>
      </c>
      <c r="M18" s="25">
        <v>96</v>
      </c>
      <c r="N18" s="25">
        <v>101</v>
      </c>
      <c r="O18" s="25">
        <v>102</v>
      </c>
      <c r="P18" s="25">
        <v>101</v>
      </c>
      <c r="Q18" s="25">
        <v>98</v>
      </c>
      <c r="R18" s="25">
        <v>100</v>
      </c>
      <c r="S18" s="25">
        <v>100</v>
      </c>
      <c r="T18" s="25">
        <v>100</v>
      </c>
      <c r="U18" s="25">
        <v>100</v>
      </c>
      <c r="V18" s="25">
        <v>100</v>
      </c>
      <c r="W18" s="25">
        <v>95</v>
      </c>
      <c r="X18" s="25">
        <v>90</v>
      </c>
      <c r="Y18" s="25">
        <v>98</v>
      </c>
      <c r="Z18" s="25">
        <v>105</v>
      </c>
      <c r="AA18" s="25">
        <v>115</v>
      </c>
      <c r="AB18" s="25">
        <v>120</v>
      </c>
      <c r="AC18" s="25">
        <v>130</v>
      </c>
      <c r="AD18" s="25">
        <v>138</v>
      </c>
      <c r="AE18" s="25">
        <v>145</v>
      </c>
      <c r="AF18" s="25">
        <v>150</v>
      </c>
      <c r="AG18" s="25">
        <v>160</v>
      </c>
      <c r="AH18" s="25">
        <v>173</v>
      </c>
      <c r="AI18" s="25">
        <v>180</v>
      </c>
      <c r="AJ18" s="25">
        <v>188</v>
      </c>
      <c r="AK18" s="25">
        <v>193</v>
      </c>
      <c r="AL18" s="25">
        <v>200</v>
      </c>
      <c r="AM18" s="25">
        <v>200</v>
      </c>
      <c r="AN18" s="25">
        <v>213</v>
      </c>
      <c r="AO18" s="25">
        <v>213</v>
      </c>
      <c r="AP18" s="25">
        <v>225</v>
      </c>
      <c r="AQ18" s="25">
        <v>213</v>
      </c>
      <c r="AR18" s="25">
        <v>213</v>
      </c>
      <c r="AS18" s="25">
        <v>213</v>
      </c>
      <c r="AT18" s="25">
        <v>213</v>
      </c>
      <c r="AU18" s="25">
        <v>225</v>
      </c>
      <c r="AV18" s="25">
        <v>233</v>
      </c>
      <c r="AW18" s="25">
        <v>238</v>
      </c>
      <c r="AX18" s="25">
        <v>250</v>
      </c>
      <c r="AY18" s="25">
        <v>250</v>
      </c>
      <c r="AZ18" s="25">
        <v>250</v>
      </c>
      <c r="BA18" s="25">
        <v>250</v>
      </c>
      <c r="BB18" s="25">
        <v>250</v>
      </c>
      <c r="BC18" s="25">
        <v>250</v>
      </c>
      <c r="BD18" s="25">
        <v>275</v>
      </c>
      <c r="BE18" s="25">
        <v>250</v>
      </c>
      <c r="BF18" s="25">
        <v>263</v>
      </c>
      <c r="BG18" s="25">
        <v>263</v>
      </c>
      <c r="BH18" s="25">
        <v>265</v>
      </c>
      <c r="BI18" s="25">
        <v>266</v>
      </c>
      <c r="BJ18" s="25">
        <v>271</v>
      </c>
      <c r="BK18" s="25">
        <v>276</v>
      </c>
      <c r="BL18" s="25">
        <v>275</v>
      </c>
      <c r="BM18" s="25">
        <v>277</v>
      </c>
      <c r="BN18" s="25">
        <v>279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3E74-4573-495F-81F0-A8B0A1FE6AF3}">
  <sheetPr>
    <tabColor theme="5"/>
  </sheetPr>
  <dimension ref="A1:BM28"/>
  <sheetViews>
    <sheetView workbookViewId="0">
      <pane xSplit="6" ySplit="1" topLeftCell="G2" activePane="bottomRight" state="frozen"/>
      <selection pane="topRight" activeCell="I1" sqref="I1"/>
      <selection pane="bottomLeft" activeCell="A2" sqref="A2"/>
      <selection pane="bottomRight" activeCell="BH32" sqref="BH32"/>
    </sheetView>
  </sheetViews>
  <sheetFormatPr defaultRowHeight="14.5" x14ac:dyDescent="0.35"/>
  <cols>
    <col min="1" max="1" width="54.36328125" style="52" bestFit="1" customWidth="1"/>
    <col min="2" max="2" width="12.453125" style="111" customWidth="1"/>
    <col min="3" max="3" width="20.1796875" style="68" bestFit="1" customWidth="1"/>
    <col min="4" max="4" width="15.81640625" style="57" bestFit="1" customWidth="1"/>
    <col min="5" max="5" width="9.90625" style="52" bestFit="1" customWidth="1"/>
    <col min="6" max="6" width="10.7265625" style="52" bestFit="1" customWidth="1"/>
    <col min="7" max="7" width="12.6328125" style="25" customWidth="1"/>
    <col min="8" max="16" width="12.6328125" style="52" customWidth="1"/>
    <col min="17" max="17" width="15.6328125" style="227" customWidth="1"/>
    <col min="18" max="51" width="15.6328125" style="52" customWidth="1"/>
    <col min="52" max="52" width="16.453125" style="52" bestFit="1" customWidth="1"/>
    <col min="53" max="65" width="15.6328125" style="52" customWidth="1"/>
    <col min="66" max="16384" width="8.7265625" style="52"/>
  </cols>
  <sheetData>
    <row r="1" spans="1:65" s="29" customFormat="1" x14ac:dyDescent="0.35">
      <c r="A1" s="29" t="s">
        <v>435</v>
      </c>
      <c r="B1" s="272" t="s">
        <v>243</v>
      </c>
      <c r="C1" s="273" t="s">
        <v>244</v>
      </c>
      <c r="D1" s="274" t="s">
        <v>111</v>
      </c>
      <c r="E1" s="29" t="s">
        <v>42</v>
      </c>
      <c r="F1" s="29" t="s">
        <v>45</v>
      </c>
      <c r="G1" s="70" t="s">
        <v>142</v>
      </c>
      <c r="H1" s="29" t="s">
        <v>143</v>
      </c>
      <c r="I1" s="29" t="s">
        <v>144</v>
      </c>
      <c r="J1" s="29" t="s">
        <v>145</v>
      </c>
      <c r="K1" s="29" t="s">
        <v>146</v>
      </c>
      <c r="L1" s="29" t="s">
        <v>147</v>
      </c>
      <c r="M1" s="29" t="s">
        <v>148</v>
      </c>
      <c r="N1" s="29" t="s">
        <v>149</v>
      </c>
      <c r="O1" s="29" t="s">
        <v>150</v>
      </c>
      <c r="P1" s="29" t="s">
        <v>151</v>
      </c>
      <c r="Q1" s="29" t="s">
        <v>152</v>
      </c>
      <c r="R1" s="29" t="s">
        <v>153</v>
      </c>
      <c r="S1" s="29" t="s">
        <v>154</v>
      </c>
      <c r="T1" s="29" t="s">
        <v>155</v>
      </c>
      <c r="U1" s="29" t="s">
        <v>156</v>
      </c>
      <c r="V1" s="29" t="s">
        <v>157</v>
      </c>
      <c r="W1" s="29" t="s">
        <v>158</v>
      </c>
      <c r="X1" s="29" t="s">
        <v>159</v>
      </c>
      <c r="Y1" s="29" t="s">
        <v>160</v>
      </c>
      <c r="Z1" s="29" t="s">
        <v>161</v>
      </c>
      <c r="AA1" s="29" t="s">
        <v>162</v>
      </c>
      <c r="AB1" s="29" t="s">
        <v>163</v>
      </c>
      <c r="AC1" s="29" t="s">
        <v>164</v>
      </c>
      <c r="AD1" s="29" t="s">
        <v>165</v>
      </c>
      <c r="AE1" s="29" t="s">
        <v>166</v>
      </c>
      <c r="AF1" s="29" t="s">
        <v>167</v>
      </c>
      <c r="AG1" s="29" t="s">
        <v>168</v>
      </c>
      <c r="AH1" s="29" t="s">
        <v>169</v>
      </c>
      <c r="AI1" s="29" t="s">
        <v>170</v>
      </c>
      <c r="AJ1" s="29" t="s">
        <v>171</v>
      </c>
      <c r="AK1" s="29" t="s">
        <v>9</v>
      </c>
      <c r="AL1" s="29" t="s">
        <v>10</v>
      </c>
      <c r="AM1" s="29" t="s">
        <v>11</v>
      </c>
      <c r="AN1" s="29" t="s">
        <v>12</v>
      </c>
      <c r="AO1" s="29" t="s">
        <v>13</v>
      </c>
      <c r="AP1" s="29" t="s">
        <v>14</v>
      </c>
      <c r="AQ1" s="29" t="s">
        <v>15</v>
      </c>
      <c r="AR1" s="29" t="s">
        <v>16</v>
      </c>
      <c r="AS1" s="29" t="s">
        <v>17</v>
      </c>
      <c r="AT1" s="29" t="s">
        <v>18</v>
      </c>
      <c r="AU1" s="29" t="s">
        <v>19</v>
      </c>
      <c r="AV1" s="29" t="s">
        <v>20</v>
      </c>
      <c r="AW1" s="29" t="s">
        <v>21</v>
      </c>
      <c r="AX1" s="29" t="s">
        <v>22</v>
      </c>
      <c r="AY1" s="29" t="s">
        <v>23</v>
      </c>
      <c r="AZ1" s="29" t="s">
        <v>24</v>
      </c>
      <c r="BA1" s="29" t="s">
        <v>25</v>
      </c>
      <c r="BB1" s="29" t="s">
        <v>26</v>
      </c>
      <c r="BC1" s="29" t="s">
        <v>27</v>
      </c>
      <c r="BD1" s="29" t="s">
        <v>28</v>
      </c>
      <c r="BE1" s="29" t="s">
        <v>172</v>
      </c>
      <c r="BF1" s="29" t="s">
        <v>173</v>
      </c>
      <c r="BG1" s="29" t="s">
        <v>174</v>
      </c>
      <c r="BH1" s="29" t="s">
        <v>175</v>
      </c>
      <c r="BI1" s="29" t="s">
        <v>176</v>
      </c>
      <c r="BJ1" s="29" t="s">
        <v>177</v>
      </c>
      <c r="BK1" s="29" t="s">
        <v>178</v>
      </c>
      <c r="BL1" s="29" t="s">
        <v>179</v>
      </c>
      <c r="BM1" s="29" t="s">
        <v>180</v>
      </c>
    </row>
    <row r="2" spans="1:65" x14ac:dyDescent="0.35">
      <c r="A2" s="151" t="s">
        <v>389</v>
      </c>
    </row>
    <row r="3" spans="1:65" x14ac:dyDescent="0.35">
      <c r="A3" s="52" t="s">
        <v>422</v>
      </c>
      <c r="B3" s="111">
        <v>0.73229999999999995</v>
      </c>
      <c r="C3" s="68">
        <f>1-B3</f>
        <v>0.26770000000000005</v>
      </c>
      <c r="E3" s="52" t="s">
        <v>249</v>
      </c>
      <c r="G3" s="25">
        <f>'DRC - Data, Perm Crops'!G3*$C3</f>
        <v>3747.8000000000006</v>
      </c>
      <c r="H3" s="25">
        <f>'DRC - Data, Perm Crops'!H3*$C3</f>
        <v>3747.8000000000006</v>
      </c>
      <c r="I3" s="25">
        <f>'DRC - Data, Perm Crops'!I3*$C3</f>
        <v>3212.4000000000005</v>
      </c>
      <c r="J3" s="25">
        <f>'DRC - Data, Perm Crops'!J3*$C3</f>
        <v>3212.4000000000005</v>
      </c>
      <c r="K3" s="25">
        <f>'DRC - Data, Perm Crops'!K3*$C3</f>
        <v>4283.2000000000007</v>
      </c>
      <c r="L3" s="25">
        <f>'DRC - Data, Perm Crops'!L3*$C3</f>
        <v>4283.2000000000007</v>
      </c>
      <c r="M3" s="25">
        <f>'DRC - Data, Perm Crops'!M3*$C3</f>
        <v>4550.9000000000005</v>
      </c>
      <c r="N3" s="25">
        <f>'DRC - Data, Perm Crops'!N3*$C3</f>
        <v>4818.6000000000013</v>
      </c>
      <c r="O3" s="25">
        <f>'DRC - Data, Perm Crops'!O3*$C3</f>
        <v>4818.6000000000013</v>
      </c>
      <c r="P3" s="25">
        <f>'DRC - Data, Perm Crops'!P3*$C3</f>
        <v>5220.1500000000005</v>
      </c>
      <c r="Q3" s="25">
        <f>'DRC - Data, Perm Crops'!Q3*$C3</f>
        <v>5032.7600000000011</v>
      </c>
      <c r="R3" s="25">
        <f>'DRC - Data, Perm Crops'!R3*$C3</f>
        <v>5246.920000000001</v>
      </c>
      <c r="S3" s="25">
        <f>'DRC - Data, Perm Crops'!S3*$C3</f>
        <v>5648.4700000000012</v>
      </c>
      <c r="T3" s="25">
        <f>'DRC - Data, Perm Crops'!T3*$C3</f>
        <v>5809.0900000000011</v>
      </c>
      <c r="U3" s="25">
        <f>'DRC - Data, Perm Crops'!U3*$C3</f>
        <v>5969.7100000000009</v>
      </c>
      <c r="V3" s="25">
        <f>'DRC - Data, Perm Crops'!V3*$C3</f>
        <v>6103.5600000000013</v>
      </c>
      <c r="W3" s="25">
        <f>'DRC - Data, Perm Crops'!W3*$C3</f>
        <v>5835.8600000000015</v>
      </c>
      <c r="X3" s="25">
        <f>'DRC - Data, Perm Crops'!X3*$C3</f>
        <v>5809.0900000000011</v>
      </c>
      <c r="Y3" s="25">
        <f>'DRC - Data, Perm Crops'!Y3*$C3</f>
        <v>9369.5000000000018</v>
      </c>
      <c r="Z3" s="25">
        <f>'DRC - Data, Perm Crops'!Z3*$C3</f>
        <v>9556.8900000000012</v>
      </c>
      <c r="AA3" s="25">
        <f>'DRC - Data, Perm Crops'!AA3*$C3</f>
        <v>9931.6700000000019</v>
      </c>
      <c r="AB3" s="25">
        <f>'DRC - Data, Perm Crops'!AB3*$C3</f>
        <v>10119.060000000001</v>
      </c>
      <c r="AC3" s="25">
        <f>'DRC - Data, Perm Crops'!AC3*$C3</f>
        <v>10493.840000000002</v>
      </c>
      <c r="AD3" s="25">
        <f>'DRC - Data, Perm Crops'!AD3*$C3</f>
        <v>10681.230000000001</v>
      </c>
      <c r="AE3" s="25">
        <f>'DRC - Data, Perm Crops'!AE3*$C3</f>
        <v>10895.390000000001</v>
      </c>
      <c r="AF3" s="25">
        <f>'DRC - Data, Perm Crops'!AF3*$C3</f>
        <v>11216.630000000003</v>
      </c>
      <c r="AG3" s="25">
        <f>'DRC - Data, Perm Crops'!AG3*$C3</f>
        <v>11564.640000000001</v>
      </c>
      <c r="AH3" s="25">
        <f>'DRC - Data, Perm Crops'!AH3*$C3</f>
        <v>11778.800000000003</v>
      </c>
      <c r="AI3" s="25">
        <f>'DRC - Data, Perm Crops'!AI3*$C3</f>
        <v>12019.730000000001</v>
      </c>
      <c r="AJ3" s="25">
        <f>'DRC - Data, Perm Crops'!AJ3*$C3</f>
        <v>10708.000000000002</v>
      </c>
      <c r="AK3" s="25">
        <f>'DRC - Data, Perm Crops'!AK3*$C3</f>
        <v>18996.527400000003</v>
      </c>
      <c r="AL3" s="25">
        <f>'DRC - Data, Perm Crops'!AL3*$C3</f>
        <v>20589.074700000005</v>
      </c>
      <c r="AM3" s="25">
        <f>'DRC - Data, Perm Crops'!AM3*$C3</f>
        <v>22313.598100000003</v>
      </c>
      <c r="AN3" s="25">
        <f>'DRC - Data, Perm Crops'!AN3*$C3</f>
        <v>24182.411800000005</v>
      </c>
      <c r="AO3" s="25">
        <f>'DRC - Data, Perm Crops'!AO3*$C3</f>
        <v>16260.901100000003</v>
      </c>
      <c r="AP3" s="25">
        <f>'DRC - Data, Perm Crops'!AP3*$C3</f>
        <v>15665.804000000004</v>
      </c>
      <c r="AQ3" s="25">
        <f>'DRC - Data, Perm Crops'!AQ3*$C3</f>
        <v>16157.301200000004</v>
      </c>
      <c r="AR3" s="25">
        <f>'DRC - Data, Perm Crops'!AR3*$C3</f>
        <v>16600.612400000002</v>
      </c>
      <c r="AS3" s="25">
        <f>'DRC - Data, Perm Crops'!AS3*$C3</f>
        <v>17055.970100000002</v>
      </c>
      <c r="AT3" s="25">
        <f>'DRC - Data, Perm Crops'!AT3*$C3</f>
        <v>16731.250000000004</v>
      </c>
      <c r="AU3" s="25">
        <f>'DRC - Data, Perm Crops'!AU3*$C3</f>
        <v>16412.687000000002</v>
      </c>
      <c r="AV3" s="25">
        <f>'DRC - Data, Perm Crops'!AV3*$C3</f>
        <v>16100.281100000004</v>
      </c>
      <c r="AW3" s="25">
        <f>'DRC - Data, Perm Crops'!AW3*$C3</f>
        <v>16318.992000000004</v>
      </c>
      <c r="AX3" s="25">
        <f>'DRC - Data, Perm Crops'!AX3*$C3</f>
        <v>16541.183000000005</v>
      </c>
      <c r="AY3" s="25">
        <f>'DRC - Data, Perm Crops'!AY3*$C3</f>
        <v>16766.051000000003</v>
      </c>
      <c r="AZ3" s="25">
        <f>'DRC - Data, Perm Crops'!AZ3*$C3</f>
        <v>16993.596000000001</v>
      </c>
      <c r="BA3" s="25">
        <f>'DRC - Data, Perm Crops'!BA3*$C3</f>
        <v>17223.818000000003</v>
      </c>
      <c r="BB3" s="25">
        <f>'DRC - Data, Perm Crops'!BB3*$C3</f>
        <v>17459.394000000004</v>
      </c>
      <c r="BC3" s="25">
        <f>'DRC - Data, Perm Crops'!BC3*$C3</f>
        <v>17698.182400000002</v>
      </c>
      <c r="BD3" s="25">
        <f>'DRC - Data, Perm Crops'!BD3*$C3</f>
        <v>17940.183200000003</v>
      </c>
      <c r="BE3" s="25">
        <f>'DRC - Data, Perm Crops'!BE3*$C3</f>
        <v>18185.664100000002</v>
      </c>
      <c r="BF3" s="25">
        <f>'DRC - Data, Perm Crops'!BF3*$C3</f>
        <v>17804.459300000002</v>
      </c>
      <c r="BG3" s="25">
        <f>'DRC - Data, Perm Crops'!BG3*$C3</f>
        <v>17481.613100000002</v>
      </c>
      <c r="BH3" s="25">
        <f>'DRC - Data, Perm Crops'!BH3*$C3</f>
        <v>17089.432600000004</v>
      </c>
      <c r="BI3" s="25">
        <f>'DRC - Data, Perm Crops'!BI3*$C3</f>
        <v>16938.717500000002</v>
      </c>
      <c r="BJ3" s="25">
        <f>'DRC - Data, Perm Crops'!BJ3*$C3</f>
        <v>16950.764000000003</v>
      </c>
      <c r="BK3" s="25">
        <f>'DRC - Data, Perm Crops'!BK3*$C3</f>
        <v>16904.987300000004</v>
      </c>
      <c r="BL3" s="25">
        <f>'DRC - Data, Perm Crops'!BL3*$C3</f>
        <v>16870.989400000002</v>
      </c>
      <c r="BM3" s="25">
        <f>'DRC - Data, Perm Crops'!BM3*$C3</f>
        <v>16844.487100000002</v>
      </c>
    </row>
    <row r="4" spans="1:65" x14ac:dyDescent="0.35">
      <c r="A4" s="52" t="s">
        <v>422</v>
      </c>
      <c r="B4" s="111">
        <v>0.75</v>
      </c>
      <c r="C4" s="68">
        <f>1-B4</f>
        <v>0.25</v>
      </c>
      <c r="E4" s="52" t="s">
        <v>245</v>
      </c>
      <c r="G4" s="25">
        <f>'DRC - Data, Perm Crops'!G4*$C4</f>
        <v>58750</v>
      </c>
      <c r="H4" s="25">
        <f>'DRC - Data, Perm Crops'!H4*$C4</f>
        <v>60000</v>
      </c>
      <c r="I4" s="25">
        <f>'DRC - Data, Perm Crops'!I4*$C4</f>
        <v>61250</v>
      </c>
      <c r="J4" s="25">
        <f>'DRC - Data, Perm Crops'!J4*$C4</f>
        <v>62500</v>
      </c>
      <c r="K4" s="25">
        <f>'DRC - Data, Perm Crops'!K4*$C4</f>
        <v>63750</v>
      </c>
      <c r="L4" s="25">
        <f>'DRC - Data, Perm Crops'!L4*$C4</f>
        <v>65000</v>
      </c>
      <c r="M4" s="25">
        <f>'DRC - Data, Perm Crops'!M4*$C4</f>
        <v>65000</v>
      </c>
      <c r="N4" s="25">
        <f>'DRC - Data, Perm Crops'!N4*$C4</f>
        <v>67500</v>
      </c>
      <c r="O4" s="25">
        <f>'DRC - Data, Perm Crops'!O4*$C4</f>
        <v>66625</v>
      </c>
      <c r="P4" s="25">
        <f>'DRC - Data, Perm Crops'!P4*$C4</f>
        <v>69650</v>
      </c>
      <c r="Q4" s="25">
        <f>'DRC - Data, Perm Crops'!Q4*$C4</f>
        <v>73275</v>
      </c>
      <c r="R4" s="25">
        <f>'DRC - Data, Perm Crops'!R4*$C4</f>
        <v>74025</v>
      </c>
      <c r="S4" s="25">
        <f>'DRC - Data, Perm Crops'!S4*$C4</f>
        <v>75425</v>
      </c>
      <c r="T4" s="25">
        <f>'DRC - Data, Perm Crops'!T4*$C4</f>
        <v>77625</v>
      </c>
      <c r="U4" s="25">
        <f>'DRC - Data, Perm Crops'!U4*$C4</f>
        <v>78100</v>
      </c>
      <c r="V4" s="25">
        <f>'DRC - Data, Perm Crops'!V4*$C4</f>
        <v>79400</v>
      </c>
      <c r="W4" s="25">
        <f>'DRC - Data, Perm Crops'!W4*$C4</f>
        <v>79650</v>
      </c>
      <c r="X4" s="25">
        <f>'DRC - Data, Perm Crops'!X4*$C4</f>
        <v>76950</v>
      </c>
      <c r="Y4" s="25">
        <f>'DRC - Data, Perm Crops'!Y4*$C4</f>
        <v>84800</v>
      </c>
      <c r="Z4" s="25">
        <f>'DRC - Data, Perm Crops'!Z4*$C4</f>
        <v>87100</v>
      </c>
      <c r="AA4" s="25">
        <f>'DRC - Data, Perm Crops'!AA4*$C4</f>
        <v>89700</v>
      </c>
      <c r="AB4" s="25">
        <f>'DRC - Data, Perm Crops'!AB4*$C4</f>
        <v>92200</v>
      </c>
      <c r="AC4" s="25">
        <f>'DRC - Data, Perm Crops'!AC4*$C4</f>
        <v>94900</v>
      </c>
      <c r="AD4" s="25">
        <f>'DRC - Data, Perm Crops'!AD4*$C4</f>
        <v>97500</v>
      </c>
      <c r="AE4" s="25">
        <f>'DRC - Data, Perm Crops'!AE4*$C4</f>
        <v>99775</v>
      </c>
      <c r="AF4" s="25">
        <f>'DRC - Data, Perm Crops'!AF4*$C4</f>
        <v>100150</v>
      </c>
      <c r="AG4" s="25">
        <f>'DRC - Data, Perm Crops'!AG4*$C4</f>
        <v>100525</v>
      </c>
      <c r="AH4" s="25">
        <f>'DRC - Data, Perm Crops'!AH4*$C4</f>
        <v>100750</v>
      </c>
      <c r="AI4" s="25">
        <f>'DRC - Data, Perm Crops'!AI4*$C4</f>
        <v>100975</v>
      </c>
      <c r="AJ4" s="25">
        <f>'DRC - Data, Perm Crops'!AJ4*$C4</f>
        <v>101197.5</v>
      </c>
      <c r="AK4" s="25">
        <f>'DRC - Data, Perm Crops'!AK4*$C4</f>
        <v>101420</v>
      </c>
      <c r="AL4" s="25">
        <f>'DRC - Data, Perm Crops'!AL4*$C4</f>
        <v>100700</v>
      </c>
      <c r="AM4" s="25">
        <f>'DRC - Data, Perm Crops'!AM4*$C4</f>
        <v>101870</v>
      </c>
      <c r="AN4" s="25">
        <f>'DRC - Data, Perm Crops'!AN4*$C4</f>
        <v>102095</v>
      </c>
      <c r="AO4" s="25">
        <f>'DRC - Data, Perm Crops'!AO4*$C4</f>
        <v>80199.75</v>
      </c>
      <c r="AP4" s="25">
        <f>'DRC - Data, Perm Crops'!AP4*$C4</f>
        <v>79239.75</v>
      </c>
      <c r="AQ4" s="25">
        <f>'DRC - Data, Perm Crops'!AQ4*$C4</f>
        <v>79414.75</v>
      </c>
      <c r="AR4" s="25">
        <f>'DRC - Data, Perm Crops'!AR4*$C4</f>
        <v>79590.25</v>
      </c>
      <c r="AS4" s="25">
        <f>'DRC - Data, Perm Crops'!AS4*$C4</f>
        <v>78750</v>
      </c>
      <c r="AT4" s="25">
        <f>'DRC - Data, Perm Crops'!AT4*$C4</f>
        <v>78000</v>
      </c>
      <c r="AU4" s="25">
        <f>'DRC - Data, Perm Crops'!AU4*$C4</f>
        <v>78172.5</v>
      </c>
      <c r="AV4" s="25">
        <f>'DRC - Data, Perm Crops'!AV4*$C4</f>
        <v>78345</v>
      </c>
      <c r="AW4" s="25">
        <f>'DRC - Data, Perm Crops'!AW4*$C4</f>
        <v>78470</v>
      </c>
      <c r="AX4" s="25">
        <f>'DRC - Data, Perm Crops'!AX4*$C4</f>
        <v>78367.5</v>
      </c>
      <c r="AY4" s="25">
        <f>'DRC - Data, Perm Crops'!AY4*$C4</f>
        <v>78492.5</v>
      </c>
      <c r="AZ4" s="25">
        <f>'DRC - Data, Perm Crops'!AZ4*$C4</f>
        <v>78617.5</v>
      </c>
      <c r="BA4" s="25">
        <f>'DRC - Data, Perm Crops'!BA4*$C4</f>
        <v>78730</v>
      </c>
      <c r="BB4" s="25">
        <f>'DRC - Data, Perm Crops'!BB4*$C4</f>
        <v>78867.5</v>
      </c>
      <c r="BC4" s="25">
        <f>'DRC - Data, Perm Crops'!BC4*$C4</f>
        <v>78992.75</v>
      </c>
      <c r="BD4" s="25">
        <f>'DRC - Data, Perm Crops'!BD4*$C4</f>
        <v>79118</v>
      </c>
      <c r="BE4" s="25">
        <f>'DRC - Data, Perm Crops'!BE4*$C4</f>
        <v>79245.5</v>
      </c>
      <c r="BF4" s="25">
        <f>'DRC - Data, Perm Crops'!BF4*$C4</f>
        <v>91224.25</v>
      </c>
      <c r="BG4" s="25">
        <f>'DRC - Data, Perm Crops'!BG4*$C4</f>
        <v>105956.5</v>
      </c>
      <c r="BH4" s="25">
        <f>'DRC - Data, Perm Crops'!BH4*$C4</f>
        <v>126551.5</v>
      </c>
      <c r="BI4" s="25">
        <f>'DRC - Data, Perm Crops'!BI4*$C4</f>
        <v>155288.75</v>
      </c>
      <c r="BJ4" s="25">
        <f>'DRC - Data, Perm Crops'!BJ4*$C4</f>
        <v>184087.5</v>
      </c>
      <c r="BK4" s="25">
        <f>'DRC - Data, Perm Crops'!BK4*$C4</f>
        <v>203470.75</v>
      </c>
      <c r="BL4" s="25">
        <f>'DRC - Data, Perm Crops'!BL4*$C4</f>
        <v>200827.5</v>
      </c>
      <c r="BM4" s="25">
        <f>'DRC - Data, Perm Crops'!BM4*$C4</f>
        <v>201147.75</v>
      </c>
    </row>
    <row r="5" spans="1:65" x14ac:dyDescent="0.35">
      <c r="A5" s="52" t="s">
        <v>422</v>
      </c>
      <c r="B5" s="111">
        <v>0.85</v>
      </c>
      <c r="C5" s="68">
        <f t="shared" ref="C5:C21" si="0">1-B5</f>
        <v>0.15000000000000002</v>
      </c>
      <c r="E5" s="52" t="s">
        <v>251</v>
      </c>
      <c r="G5" s="25">
        <f>'DRC - Data, Perm Crops'!G5*$C5</f>
        <v>7500.0000000000009</v>
      </c>
      <c r="H5" s="25">
        <f>'DRC - Data, Perm Crops'!H5*$C5</f>
        <v>7500.0000000000009</v>
      </c>
      <c r="I5" s="25">
        <f>'DRC - Data, Perm Crops'!I5*$C5</f>
        <v>7800.0000000000009</v>
      </c>
      <c r="J5" s="25">
        <f>'DRC - Data, Perm Crops'!J5*$C5</f>
        <v>6600.0000000000009</v>
      </c>
      <c r="K5" s="25">
        <f>'DRC - Data, Perm Crops'!K5*$C5</f>
        <v>6600.0000000000009</v>
      </c>
      <c r="L5" s="25">
        <f>'DRC - Data, Perm Crops'!L5*$C5</f>
        <v>6300.0000000000009</v>
      </c>
      <c r="M5" s="25">
        <f>'DRC - Data, Perm Crops'!M5*$C5</f>
        <v>6000.0000000000009</v>
      </c>
      <c r="N5" s="25">
        <f>'DRC - Data, Perm Crops'!N5*$C5</f>
        <v>6000.0000000000009</v>
      </c>
      <c r="O5" s="25">
        <f>'DRC - Data, Perm Crops'!O5*$C5</f>
        <v>6000.0000000000009</v>
      </c>
      <c r="P5" s="25">
        <f>'DRC - Data, Perm Crops'!P5*$C5</f>
        <v>6165.0000000000009</v>
      </c>
      <c r="Q5" s="25">
        <f>'DRC - Data, Perm Crops'!Q5*$C5</f>
        <v>6630.0000000000009</v>
      </c>
      <c r="R5" s="25">
        <f>'DRC - Data, Perm Crops'!R5*$C5</f>
        <v>7230.0000000000009</v>
      </c>
      <c r="S5" s="25">
        <f>'DRC - Data, Perm Crops'!S5*$C5</f>
        <v>7350.0000000000009</v>
      </c>
      <c r="T5" s="25">
        <f>'DRC - Data, Perm Crops'!T5*$C5</f>
        <v>7410.0000000000009</v>
      </c>
      <c r="U5" s="25">
        <f>'DRC - Data, Perm Crops'!U5*$C5</f>
        <v>7515.0000000000009</v>
      </c>
      <c r="V5" s="25">
        <f>'DRC - Data, Perm Crops'!V5*$C5</f>
        <v>7575.0000000000009</v>
      </c>
      <c r="W5" s="25">
        <f>'DRC - Data, Perm Crops'!W5*$C5</f>
        <v>7410.0000000000009</v>
      </c>
      <c r="X5" s="25">
        <f>'DRC - Data, Perm Crops'!X5*$C5</f>
        <v>7665.0000000000009</v>
      </c>
      <c r="Y5" s="25">
        <f>'DRC - Data, Perm Crops'!Y5*$C5</f>
        <v>7650.0000000000009</v>
      </c>
      <c r="Z5" s="25">
        <f>'DRC - Data, Perm Crops'!Z5*$C5</f>
        <v>7725.0000000000009</v>
      </c>
      <c r="AA5" s="25">
        <f>'DRC - Data, Perm Crops'!AA5*$C5</f>
        <v>7800.0000000000009</v>
      </c>
      <c r="AB5" s="25">
        <f>'DRC - Data, Perm Crops'!AB5*$C5</f>
        <v>7875.0000000000009</v>
      </c>
      <c r="AC5" s="25">
        <f>'DRC - Data, Perm Crops'!AC5*$C5</f>
        <v>7950.0000000000009</v>
      </c>
      <c r="AD5" s="25">
        <f>'DRC - Data, Perm Crops'!AD5*$C5</f>
        <v>7950.0000000000009</v>
      </c>
      <c r="AE5" s="25">
        <f>'DRC - Data, Perm Crops'!AE5*$C5</f>
        <v>8100.0000000000009</v>
      </c>
      <c r="AF5" s="25">
        <f>'DRC - Data, Perm Crops'!AF5*$C5</f>
        <v>8250.0000000000018</v>
      </c>
      <c r="AG5" s="25">
        <f>'DRC - Data, Perm Crops'!AG5*$C5</f>
        <v>8400.0000000000018</v>
      </c>
      <c r="AH5" s="25">
        <f>'DRC - Data, Perm Crops'!AH5*$C5</f>
        <v>8550.0000000000018</v>
      </c>
      <c r="AI5" s="25">
        <f>'DRC - Data, Perm Crops'!AI5*$C5</f>
        <v>8700.0000000000018</v>
      </c>
      <c r="AJ5" s="25">
        <f>'DRC - Data, Perm Crops'!AJ5*$C5</f>
        <v>8850.0000000000018</v>
      </c>
      <c r="AK5" s="25">
        <f>'DRC - Data, Perm Crops'!AK5*$C5</f>
        <v>9000.0000000000018</v>
      </c>
      <c r="AL5" s="25">
        <f>'DRC - Data, Perm Crops'!AL5*$C5</f>
        <v>9300.0000000000018</v>
      </c>
      <c r="AM5" s="25">
        <f>'DRC - Data, Perm Crops'!AM5*$C5</f>
        <v>9450.0000000000018</v>
      </c>
      <c r="AN5" s="25">
        <f>'DRC - Data, Perm Crops'!AN5*$C5</f>
        <v>9600.0000000000018</v>
      </c>
      <c r="AO5" s="25">
        <f>'DRC - Data, Perm Crops'!AO5*$C5</f>
        <v>9750.0000000000018</v>
      </c>
      <c r="AP5" s="25">
        <f>'DRC - Data, Perm Crops'!AP5*$C5</f>
        <v>9300.0000000000018</v>
      </c>
      <c r="AQ5" s="25">
        <f>'DRC - Data, Perm Crops'!AQ5*$C5</f>
        <v>9000.0000000000018</v>
      </c>
      <c r="AR5" s="25">
        <f>'DRC - Data, Perm Crops'!AR5*$C5</f>
        <v>8700.0000000000018</v>
      </c>
      <c r="AS5" s="25">
        <f>'DRC - Data, Perm Crops'!AS5*$C5</f>
        <v>8550.0000000000018</v>
      </c>
      <c r="AT5" s="25">
        <f>'DRC - Data, Perm Crops'!AT5*$C5</f>
        <v>8857.6500000000015</v>
      </c>
      <c r="AU5" s="25">
        <f>'DRC - Data, Perm Crops'!AU5*$C5</f>
        <v>9000.0000000000018</v>
      </c>
      <c r="AV5" s="25">
        <f>'DRC - Data, Perm Crops'!AV5*$C5</f>
        <v>9216.9000000000015</v>
      </c>
      <c r="AW5" s="25">
        <f>'DRC - Data, Perm Crops'!AW5*$C5</f>
        <v>9367.5000000000018</v>
      </c>
      <c r="AX5" s="25">
        <f>'DRC - Data, Perm Crops'!AX5*$C5</f>
        <v>9450.0000000000018</v>
      </c>
      <c r="AY5" s="25">
        <f>'DRC - Data, Perm Crops'!AY5*$C5</f>
        <v>9663.7500000000018</v>
      </c>
      <c r="AZ5" s="25">
        <f>'DRC - Data, Perm Crops'!AZ5*$C5</f>
        <v>9750.0000000000018</v>
      </c>
      <c r="BA5" s="25">
        <f>'DRC - Data, Perm Crops'!BA5*$C5</f>
        <v>9993.4500000000007</v>
      </c>
      <c r="BB5" s="25">
        <f>'DRC - Data, Perm Crops'!BB5*$C5</f>
        <v>10168.500000000002</v>
      </c>
      <c r="BC5" s="25">
        <f>'DRC - Data, Perm Crops'!BC5*$C5</f>
        <v>10275.000000000002</v>
      </c>
      <c r="BD5" s="25">
        <f>'DRC - Data, Perm Crops'!BD5*$C5</f>
        <v>10500.000000000002</v>
      </c>
      <c r="BE5" s="25">
        <f>'DRC - Data, Perm Crops'!BE5*$C5</f>
        <v>11927.250000000002</v>
      </c>
      <c r="BF5" s="25">
        <f>'DRC - Data, Perm Crops'!BF5*$C5</f>
        <v>13500.000000000002</v>
      </c>
      <c r="BG5" s="25">
        <f>'DRC - Data, Perm Crops'!BG5*$C5</f>
        <v>13050.000000000002</v>
      </c>
      <c r="BH5" s="25">
        <f>'DRC - Data, Perm Crops'!BH5*$C5</f>
        <v>12828.600000000002</v>
      </c>
      <c r="BI5" s="25">
        <f>'DRC - Data, Perm Crops'!BI5*$C5</f>
        <v>13186.800000000001</v>
      </c>
      <c r="BJ5" s="25">
        <f>'DRC - Data, Perm Crops'!BJ5*$C5</f>
        <v>13647.750000000002</v>
      </c>
      <c r="BK5" s="25">
        <f>'DRC - Data, Perm Crops'!BK5*$C5</f>
        <v>13987.950000000003</v>
      </c>
      <c r="BL5" s="25">
        <f>'DRC - Data, Perm Crops'!BL5*$C5</f>
        <v>14328.150000000001</v>
      </c>
      <c r="BM5" s="25">
        <f>'DRC - Data, Perm Crops'!BM5*$C5</f>
        <v>14668.500000000002</v>
      </c>
    </row>
    <row r="6" spans="1:65" x14ac:dyDescent="0.35">
      <c r="A6" s="52" t="s">
        <v>422</v>
      </c>
      <c r="B6" s="111">
        <v>0.83499999999999996</v>
      </c>
      <c r="C6" s="68">
        <f t="shared" si="0"/>
        <v>0.16500000000000004</v>
      </c>
      <c r="E6" s="52" t="s">
        <v>411</v>
      </c>
      <c r="G6" s="25">
        <f>'DRC - Data, Perm Crops'!G6*$C6</f>
        <v>21450.000000000004</v>
      </c>
      <c r="H6" s="25">
        <f>'DRC - Data, Perm Crops'!H6*$C6</f>
        <v>19800.000000000004</v>
      </c>
      <c r="I6" s="25">
        <f>'DRC - Data, Perm Crops'!I6*$C6</f>
        <v>21120.000000000004</v>
      </c>
      <c r="J6" s="25">
        <f>'DRC - Data, Perm Crops'!J6*$C6</f>
        <v>20625.000000000004</v>
      </c>
      <c r="K6" s="25">
        <f>'DRC - Data, Perm Crops'!K6*$C6</f>
        <v>19800.000000000004</v>
      </c>
      <c r="L6" s="25">
        <f>'DRC - Data, Perm Crops'!L6*$C6</f>
        <v>20625.000000000004</v>
      </c>
      <c r="M6" s="25">
        <f>'DRC - Data, Perm Crops'!M6*$C6</f>
        <v>21780.000000000004</v>
      </c>
      <c r="N6" s="25">
        <f>'DRC - Data, Perm Crops'!N6*$C6</f>
        <v>23100.000000000004</v>
      </c>
      <c r="O6" s="25">
        <f>'DRC - Data, Perm Crops'!O6*$C6</f>
        <v>23100.000000000004</v>
      </c>
      <c r="P6" s="25">
        <f>'DRC - Data, Perm Crops'!P6*$C6</f>
        <v>23908.500000000004</v>
      </c>
      <c r="Q6" s="25">
        <f>'DRC - Data, Perm Crops'!Q6*$C6</f>
        <v>24948.000000000004</v>
      </c>
      <c r="R6" s="25">
        <f>'DRC - Data, Perm Crops'!R6*$C6</f>
        <v>25179.000000000004</v>
      </c>
      <c r="S6" s="25">
        <f>'DRC - Data, Perm Crops'!S6*$C6</f>
        <v>24634.500000000004</v>
      </c>
      <c r="T6" s="25">
        <f>'DRC - Data, Perm Crops'!T6*$C6</f>
        <v>25476.000000000007</v>
      </c>
      <c r="U6" s="25">
        <f>'DRC - Data, Perm Crops'!U6*$C6</f>
        <v>26119.500000000007</v>
      </c>
      <c r="V6" s="25">
        <f>'DRC - Data, Perm Crops'!V6*$C6</f>
        <v>27258.000000000007</v>
      </c>
      <c r="W6" s="25">
        <f>'DRC - Data, Perm Crops'!W6*$C6</f>
        <v>27126.000000000007</v>
      </c>
      <c r="X6" s="25">
        <f>'DRC - Data, Perm Crops'!X6*$C6</f>
        <v>27192.000000000007</v>
      </c>
      <c r="Y6" s="25">
        <f>'DRC - Data, Perm Crops'!Y6*$C6</f>
        <v>28050.000000000007</v>
      </c>
      <c r="Z6" s="25">
        <f>'DRC - Data, Perm Crops'!Z6*$C6</f>
        <v>28611.000000000007</v>
      </c>
      <c r="AA6" s="25">
        <f>'DRC - Data, Perm Crops'!AA6*$C6</f>
        <v>29452.500000000007</v>
      </c>
      <c r="AB6" s="25">
        <f>'DRC - Data, Perm Crops'!AB6*$C6</f>
        <v>30294.000000000007</v>
      </c>
      <c r="AC6" s="25">
        <f>'DRC - Data, Perm Crops'!AC6*$C6</f>
        <v>31416.000000000007</v>
      </c>
      <c r="AD6" s="25">
        <f>'DRC - Data, Perm Crops'!AD6*$C6</f>
        <v>32257.500000000007</v>
      </c>
      <c r="AE6" s="25">
        <f>'DRC - Data, Perm Crops'!AE6*$C6</f>
        <v>33016.500000000007</v>
      </c>
      <c r="AF6" s="25">
        <f>'DRC - Data, Perm Crops'!AF6*$C6</f>
        <v>33231.000000000007</v>
      </c>
      <c r="AG6" s="25">
        <f>'DRC - Data, Perm Crops'!AG6*$C6</f>
        <v>33462.000000000007</v>
      </c>
      <c r="AH6" s="25">
        <f>'DRC - Data, Perm Crops'!AH6*$C6</f>
        <v>33841.500000000007</v>
      </c>
      <c r="AI6" s="25">
        <f>'DRC - Data, Perm Crops'!AI6*$C6</f>
        <v>34237.500000000007</v>
      </c>
      <c r="AJ6" s="25">
        <f>'DRC - Data, Perm Crops'!AJ6*$C6</f>
        <v>36300.000000000007</v>
      </c>
      <c r="AK6" s="25">
        <f>'DRC - Data, Perm Crops'!AK6*$C6</f>
        <v>41274.915000000008</v>
      </c>
      <c r="AL6" s="25">
        <f>'DRC - Data, Perm Crops'!AL6*$C6</f>
        <v>44734.965000000011</v>
      </c>
      <c r="AM6" s="25">
        <f>'DRC - Data, Perm Crops'!AM6*$C6</f>
        <v>48481.62000000001</v>
      </c>
      <c r="AN6" s="25">
        <f>'DRC - Data, Perm Crops'!AN6*$C6</f>
        <v>52540.62000000001</v>
      </c>
      <c r="AO6" s="25">
        <f>'DRC - Data, Perm Crops'!AO6*$C6</f>
        <v>35330.790000000008</v>
      </c>
      <c r="AP6" s="25">
        <f>'DRC - Data, Perm Crops'!AP6*$C6</f>
        <v>34037.520000000004</v>
      </c>
      <c r="AQ6" s="25">
        <f>'DRC - Data, Perm Crops'!AQ6*$C6</f>
        <v>35105.56500000001</v>
      </c>
      <c r="AR6" s="25">
        <f>'DRC - Data, Perm Crops'!AR6*$C6</f>
        <v>35358.345000000008</v>
      </c>
      <c r="AS6" s="25">
        <f>'DRC - Data, Perm Crops'!AS6*$C6</f>
        <v>34650.000000000007</v>
      </c>
      <c r="AT6" s="25">
        <f>'DRC - Data, Perm Crops'!AT6*$C6</f>
        <v>33990.000000000007</v>
      </c>
      <c r="AU6" s="25">
        <f>'DRC - Data, Perm Crops'!AU6*$C6</f>
        <v>33342.540000000008</v>
      </c>
      <c r="AV6" s="25">
        <f>'DRC - Data, Perm Crops'!AV6*$C6</f>
        <v>32707.950000000008</v>
      </c>
      <c r="AW6" s="25">
        <f>'DRC - Data, Perm Crops'!AW6*$C6</f>
        <v>32983.500000000007</v>
      </c>
      <c r="AX6" s="25">
        <f>'DRC - Data, Perm Crops'!AX6*$C6</f>
        <v>33260.700000000004</v>
      </c>
      <c r="AY6" s="25">
        <f>'DRC - Data, Perm Crops'!AY6*$C6</f>
        <v>33539.55000000001</v>
      </c>
      <c r="AZ6" s="25">
        <f>'DRC - Data, Perm Crops'!AZ6*$C6</f>
        <v>33821.700000000004</v>
      </c>
      <c r="BA6" s="25">
        <f>'DRC - Data, Perm Crops'!BA6*$C6</f>
        <v>34105.500000000007</v>
      </c>
      <c r="BB6" s="25">
        <f>'DRC - Data, Perm Crops'!BB6*$C6</f>
        <v>34392.600000000006</v>
      </c>
      <c r="BC6" s="25">
        <f>'DRC - Data, Perm Crops'!BC6*$C6</f>
        <v>34680.525000000009</v>
      </c>
      <c r="BD6" s="25">
        <f>'DRC - Data, Perm Crops'!BD6*$C6</f>
        <v>34974.060000000005</v>
      </c>
      <c r="BE6" s="25">
        <f>'DRC - Data, Perm Crops'!BE6*$C6</f>
        <v>43395.000000000007</v>
      </c>
      <c r="BF6" s="25">
        <f>'DRC - Data, Perm Crops'!BF6*$C6</f>
        <v>53625.000000000015</v>
      </c>
      <c r="BG6" s="25">
        <f>'DRC - Data, Perm Crops'!BG6*$C6</f>
        <v>51150.000000000015</v>
      </c>
      <c r="BH6" s="25">
        <f>'DRC - Data, Perm Crops'!BH6*$C6</f>
        <v>50325.000000000007</v>
      </c>
      <c r="BI6" s="25">
        <f>'DRC - Data, Perm Crops'!BI6*$C6</f>
        <v>48207.390000000014</v>
      </c>
      <c r="BJ6" s="25">
        <f>'DRC - Data, Perm Crops'!BJ6*$C6</f>
        <v>41336.790000000008</v>
      </c>
      <c r="BK6" s="25">
        <f>'DRC - Data, Perm Crops'!BK6*$C6</f>
        <v>38866.740000000005</v>
      </c>
      <c r="BL6" s="25">
        <f>'DRC - Data, Perm Crops'!BL6*$C6</f>
        <v>37012.305000000008</v>
      </c>
      <c r="BM6" s="25">
        <f>'DRC - Data, Perm Crops'!BM6*$C6</f>
        <v>35705.505000000005</v>
      </c>
    </row>
    <row r="7" spans="1:65" x14ac:dyDescent="0.35">
      <c r="A7" s="52" t="s">
        <v>422</v>
      </c>
      <c r="B7" s="111">
        <v>0.88099999999999989</v>
      </c>
      <c r="C7" s="68">
        <f t="shared" si="0"/>
        <v>0.11900000000000011</v>
      </c>
      <c r="E7" s="52" t="s">
        <v>247</v>
      </c>
      <c r="G7" s="25">
        <f>'DRC - Data, Perm Crops'!G7*$C7</f>
        <v>14994.000000000013</v>
      </c>
      <c r="H7" s="25">
        <f>'DRC - Data, Perm Crops'!H7*$C7</f>
        <v>15232.000000000013</v>
      </c>
      <c r="I7" s="25">
        <f>'DRC - Data, Perm Crops'!I7*$C7</f>
        <v>15470.000000000015</v>
      </c>
      <c r="J7" s="25">
        <f>'DRC - Data, Perm Crops'!J7*$C7</f>
        <v>15708.000000000015</v>
      </c>
      <c r="K7" s="25">
        <f>'DRC - Data, Perm Crops'!K7*$C7</f>
        <v>15946.000000000015</v>
      </c>
      <c r="L7" s="25">
        <f>'DRC - Data, Perm Crops'!L7*$C7</f>
        <v>16184.000000000015</v>
      </c>
      <c r="M7" s="25">
        <f>'DRC - Data, Perm Crops'!M7*$C7</f>
        <v>16303.000000000015</v>
      </c>
      <c r="N7" s="25">
        <f>'DRC - Data, Perm Crops'!N7*$C7</f>
        <v>16660.000000000015</v>
      </c>
      <c r="O7" s="25">
        <f>'DRC - Data, Perm Crops'!O7*$C7</f>
        <v>17136.000000000015</v>
      </c>
      <c r="P7" s="25">
        <f>'DRC - Data, Perm Crops'!P7*$C7</f>
        <v>17647.700000000015</v>
      </c>
      <c r="Q7" s="25">
        <f>'DRC - Data, Perm Crops'!Q7*$C7</f>
        <v>18207.000000000015</v>
      </c>
      <c r="R7" s="25">
        <f>'DRC - Data, Perm Crops'!R7*$C7</f>
        <v>18587.800000000017</v>
      </c>
      <c r="S7" s="25">
        <f>'DRC - Data, Perm Crops'!S7*$C7</f>
        <v>18861.500000000018</v>
      </c>
      <c r="T7" s="25">
        <f>'DRC - Data, Perm Crops'!T7*$C7</f>
        <v>19361.300000000017</v>
      </c>
      <c r="U7" s="25">
        <f>'DRC - Data, Perm Crops'!U7*$C7</f>
        <v>19623.100000000017</v>
      </c>
      <c r="V7" s="25">
        <f>'DRC - Data, Perm Crops'!V7*$C7</f>
        <v>19825.400000000016</v>
      </c>
      <c r="W7" s="25">
        <f>'DRC - Data, Perm Crops'!W7*$C7</f>
        <v>20027.700000000019</v>
      </c>
      <c r="X7" s="25">
        <f>'DRC - Data, Perm Crops'!X7*$C7</f>
        <v>19539.800000000017</v>
      </c>
      <c r="Y7" s="25">
        <f>'DRC - Data, Perm Crops'!Y7*$C7</f>
        <v>20230.000000000018</v>
      </c>
      <c r="Z7" s="25">
        <f>'DRC - Data, Perm Crops'!Z7*$C7</f>
        <v>20634.600000000017</v>
      </c>
      <c r="AA7" s="25">
        <f>'DRC - Data, Perm Crops'!AA7*$C7</f>
        <v>21241.500000000018</v>
      </c>
      <c r="AB7" s="25">
        <f>'DRC - Data, Perm Crops'!AB7*$C7</f>
        <v>21848.40000000002</v>
      </c>
      <c r="AC7" s="25">
        <f>'DRC - Data, Perm Crops'!AC7*$C7</f>
        <v>22657.60000000002</v>
      </c>
      <c r="AD7" s="25">
        <f>'DRC - Data, Perm Crops'!AD7*$C7</f>
        <v>23264.500000000022</v>
      </c>
      <c r="AE7" s="25">
        <f>'DRC - Data, Perm Crops'!AE7*$C7</f>
        <v>23811.90000000002</v>
      </c>
      <c r="AF7" s="25">
        <f>'DRC - Data, Perm Crops'!AF7*$C7</f>
        <v>23966.60000000002</v>
      </c>
      <c r="AG7" s="25">
        <f>'DRC - Data, Perm Crops'!AG7*$C7</f>
        <v>24121.300000000021</v>
      </c>
      <c r="AH7" s="25">
        <f>'DRC - Data, Perm Crops'!AH7*$C7</f>
        <v>24228.400000000023</v>
      </c>
      <c r="AI7" s="25">
        <f>'DRC - Data, Perm Crops'!AI7*$C7</f>
        <v>24335.500000000022</v>
      </c>
      <c r="AJ7" s="25">
        <f>'DRC - Data, Perm Crops'!AJ7*$C7</f>
        <v>27370.000000000025</v>
      </c>
      <c r="AK7" s="25">
        <f>'DRC - Data, Perm Crops'!AK7*$C7</f>
        <v>31697.197000000029</v>
      </c>
      <c r="AL7" s="25">
        <f>'DRC - Data, Perm Crops'!AL7*$C7</f>
        <v>34224.400000000031</v>
      </c>
      <c r="AM7" s="25">
        <f>'DRC - Data, Perm Crops'!AM7*$C7</f>
        <v>37092.300000000032</v>
      </c>
      <c r="AN7" s="25">
        <f>'DRC - Data, Perm Crops'!AN7*$C7</f>
        <v>40199.866000000038</v>
      </c>
      <c r="AO7" s="25">
        <f>'DRC - Data, Perm Crops'!AO7*$C7</f>
        <v>27031.326000000023</v>
      </c>
      <c r="AP7" s="25">
        <f>'DRC - Data, Perm Crops'!AP7*$C7</f>
        <v>26041.127000000022</v>
      </c>
      <c r="AQ7" s="25">
        <f>'DRC - Data, Perm Crops'!AQ7*$C7</f>
        <v>26860.561000000023</v>
      </c>
      <c r="AR7" s="25">
        <f>'DRC - Data, Perm Crops'!AR7*$C7</f>
        <v>27053.936000000023</v>
      </c>
      <c r="AS7" s="25">
        <f>'DRC - Data, Perm Crops'!AS7*$C7</f>
        <v>26180.000000000022</v>
      </c>
      <c r="AT7" s="25">
        <f>'DRC - Data, Perm Crops'!AT7*$C7</f>
        <v>25347.000000000022</v>
      </c>
      <c r="AU7" s="25">
        <f>'DRC - Data, Perm Crops'!AU7*$C7</f>
        <v>24540.418000000023</v>
      </c>
      <c r="AV7" s="25">
        <f>'DRC - Data, Perm Crops'!AV7*$C7</f>
        <v>25026.295000000024</v>
      </c>
      <c r="AW7" s="25">
        <f>'DRC - Data, Perm Crops'!AW7*$C7</f>
        <v>25249.420000000024</v>
      </c>
      <c r="AX7" s="25">
        <f>'DRC - Data, Perm Crops'!AX7*$C7</f>
        <v>25474.330000000024</v>
      </c>
      <c r="AY7" s="25">
        <f>'DRC - Data, Perm Crops'!AY7*$C7</f>
        <v>25701.620000000024</v>
      </c>
      <c r="AZ7" s="25">
        <f>'DRC - Data, Perm Crops'!AZ7*$C7</f>
        <v>25930.100000000024</v>
      </c>
      <c r="BA7" s="25">
        <f>'DRC - Data, Perm Crops'!BA7*$C7</f>
        <v>26160.960000000025</v>
      </c>
      <c r="BB7" s="25">
        <f>'DRC - Data, Perm Crops'!BB7*$C7</f>
        <v>26394.200000000023</v>
      </c>
      <c r="BC7" s="25">
        <f>'DRC - Data, Perm Crops'!BC7*$C7</f>
        <v>26629.463000000025</v>
      </c>
      <c r="BD7" s="25">
        <f>'DRC - Data, Perm Crops'!BD7*$C7</f>
        <v>26866.868000000024</v>
      </c>
      <c r="BE7" s="25">
        <f>'DRC - Data, Perm Crops'!BE7*$C7</f>
        <v>27106.415000000023</v>
      </c>
      <c r="BF7" s="25">
        <f>'DRC - Data, Perm Crops'!BF7*$C7</f>
        <v>26643.505000000023</v>
      </c>
      <c r="BG7" s="25">
        <f>'DRC - Data, Perm Crops'!BG7*$C7</f>
        <v>25632.838000000022</v>
      </c>
      <c r="BH7" s="25">
        <f>'DRC - Data, Perm Crops'!BH7*$C7</f>
        <v>24931.571000000022</v>
      </c>
      <c r="BI7" s="25">
        <f>'DRC - Data, Perm Crops'!BI7*$C7</f>
        <v>25333.315000000024</v>
      </c>
      <c r="BJ7" s="25">
        <f>'DRC - Data, Perm Crops'!BJ7*$C7</f>
        <v>25462.073000000022</v>
      </c>
      <c r="BK7" s="25">
        <f>'DRC - Data, Perm Crops'!BK7*$C7</f>
        <v>25390.792000000023</v>
      </c>
      <c r="BL7" s="25">
        <f>'DRC - Data, Perm Crops'!BL7*$C7</f>
        <v>25319.511000000024</v>
      </c>
      <c r="BM7" s="25">
        <f>'DRC - Data, Perm Crops'!BM7*$C7</f>
        <v>25248.230000000021</v>
      </c>
    </row>
    <row r="8" spans="1:65" x14ac:dyDescent="0.35">
      <c r="A8" s="52" t="s">
        <v>422</v>
      </c>
      <c r="B8" s="111">
        <v>0.86</v>
      </c>
      <c r="C8" s="68">
        <f t="shared" si="0"/>
        <v>0.14000000000000001</v>
      </c>
      <c r="E8" s="52" t="s">
        <v>250</v>
      </c>
      <c r="G8" s="25">
        <f>'DRC - Data, Perm Crops'!G8*$C8</f>
        <v>15400.000000000002</v>
      </c>
      <c r="H8" s="25">
        <f>'DRC - Data, Perm Crops'!H8*$C8</f>
        <v>14980.000000000002</v>
      </c>
      <c r="I8" s="25">
        <f>'DRC - Data, Perm Crops'!I8*$C8</f>
        <v>15260.000000000002</v>
      </c>
      <c r="J8" s="25">
        <f>'DRC - Data, Perm Crops'!J8*$C8</f>
        <v>13300.000000000002</v>
      </c>
      <c r="K8" s="25">
        <f>'DRC - Data, Perm Crops'!K8*$C8</f>
        <v>14700.000000000002</v>
      </c>
      <c r="L8" s="25">
        <f>'DRC - Data, Perm Crops'!L8*$C8</f>
        <v>15400.000000000002</v>
      </c>
      <c r="M8" s="25">
        <f>'DRC - Data, Perm Crops'!M8*$C8</f>
        <v>15820.000000000002</v>
      </c>
      <c r="N8" s="25">
        <f>'DRC - Data, Perm Crops'!N8*$C8</f>
        <v>20300.000000000004</v>
      </c>
      <c r="O8" s="25">
        <f>'DRC - Data, Perm Crops'!O8*$C8</f>
        <v>21112.000000000004</v>
      </c>
      <c r="P8" s="25">
        <f>'DRC - Data, Perm Crops'!P8*$C8</f>
        <v>20230.000000000004</v>
      </c>
      <c r="Q8" s="25">
        <f>'DRC - Data, Perm Crops'!Q8*$C8</f>
        <v>21546.000000000004</v>
      </c>
      <c r="R8" s="25">
        <f>'DRC - Data, Perm Crops'!R8*$C8</f>
        <v>22540.000000000004</v>
      </c>
      <c r="S8" s="25">
        <f>'DRC - Data, Perm Crops'!S8*$C8</f>
        <v>22288.000000000004</v>
      </c>
      <c r="T8" s="25">
        <f>'DRC - Data, Perm Crops'!T8*$C8</f>
        <v>23884.000000000004</v>
      </c>
      <c r="U8" s="25">
        <f>'DRC - Data, Perm Crops'!U8*$C8</f>
        <v>24906.000000000004</v>
      </c>
      <c r="V8" s="25">
        <f>'DRC - Data, Perm Crops'!V8*$C8</f>
        <v>23436.000000000004</v>
      </c>
      <c r="W8" s="25">
        <f>'DRC - Data, Perm Crops'!W8*$C8</f>
        <v>22400.000000000004</v>
      </c>
      <c r="X8" s="25">
        <f>'DRC - Data, Perm Crops'!X8*$C8</f>
        <v>20636.000000000004</v>
      </c>
      <c r="Y8" s="25">
        <f>'DRC - Data, Perm Crops'!Y8*$C8</f>
        <v>17500</v>
      </c>
      <c r="Z8" s="25">
        <f>'DRC - Data, Perm Crops'!Z8*$C8</f>
        <v>17850</v>
      </c>
      <c r="AA8" s="25">
        <f>'DRC - Data, Perm Crops'!AA8*$C8</f>
        <v>18550</v>
      </c>
      <c r="AB8" s="25">
        <f>'DRC - Data, Perm Crops'!AB8*$C8</f>
        <v>18900</v>
      </c>
      <c r="AC8" s="25">
        <f>'DRC - Data, Perm Crops'!AC8*$C8</f>
        <v>19600.000000000004</v>
      </c>
      <c r="AD8" s="25">
        <f>'DRC - Data, Perm Crops'!AD8*$C8</f>
        <v>19950.000000000004</v>
      </c>
      <c r="AE8" s="25">
        <f>'DRC - Data, Perm Crops'!AE8*$C8</f>
        <v>20384.000000000004</v>
      </c>
      <c r="AF8" s="25">
        <f>'DRC - Data, Perm Crops'!AF8*$C8</f>
        <v>18214</v>
      </c>
      <c r="AG8" s="25">
        <f>'DRC - Data, Perm Crops'!AG8*$C8</f>
        <v>18200</v>
      </c>
      <c r="AH8" s="25">
        <f>'DRC - Data, Perm Crops'!AH8*$C8</f>
        <v>19026</v>
      </c>
      <c r="AI8" s="25">
        <f>'DRC - Data, Perm Crops'!AI8*$C8</f>
        <v>19894.000000000004</v>
      </c>
      <c r="AJ8" s="25">
        <f>'DRC - Data, Perm Crops'!AJ8*$C8</f>
        <v>25200.000000000004</v>
      </c>
      <c r="AK8" s="25">
        <f>'DRC - Data, Perm Crops'!AK8*$C8</f>
        <v>33395.740000000005</v>
      </c>
      <c r="AL8" s="25">
        <f>'DRC - Data, Perm Crops'!AL8*$C8</f>
        <v>36194.200000000004</v>
      </c>
      <c r="AM8" s="25">
        <f>'DRC - Data, Perm Crops'!AM8*$C8</f>
        <v>39227.440000000002</v>
      </c>
      <c r="AN8" s="25">
        <f>'DRC - Data, Perm Crops'!AN8*$C8</f>
        <v>42513.380000000005</v>
      </c>
      <c r="AO8" s="25">
        <f>'DRC - Data, Perm Crops'!AO8*$C8</f>
        <v>28587.020000000004</v>
      </c>
      <c r="AP8" s="25">
        <f>'DRC - Data, Perm Crops'!AP8*$C8</f>
        <v>27539.820000000003</v>
      </c>
      <c r="AQ8" s="25">
        <f>'DRC - Data, Perm Crops'!AQ8*$C8</f>
        <v>28406.420000000002</v>
      </c>
      <c r="AR8" s="25">
        <f>'DRC - Data, Perm Crops'!AR8*$C8</f>
        <v>28610.960000000003</v>
      </c>
      <c r="AS8" s="25">
        <f>'DRC - Data, Perm Crops'!AS8*$C8</f>
        <v>28000.000000000004</v>
      </c>
      <c r="AT8" s="25">
        <f>'DRC - Data, Perm Crops'!AT8*$C8</f>
        <v>27440.000000000004</v>
      </c>
      <c r="AU8" s="25">
        <f>'DRC - Data, Perm Crops'!AU8*$C8</f>
        <v>26891.200000000004</v>
      </c>
      <c r="AV8" s="25">
        <f>'DRC - Data, Perm Crops'!AV8*$C8</f>
        <v>27036.800000000003</v>
      </c>
      <c r="AW8" s="25">
        <f>'DRC - Data, Perm Crops'!AW8*$C8</f>
        <v>27182.400000000001</v>
      </c>
      <c r="AX8" s="25">
        <f>'DRC - Data, Perm Crops'!AX8*$C8</f>
        <v>27329.4</v>
      </c>
      <c r="AY8" s="25">
        <f>'DRC - Data, Perm Crops'!AY8*$C8</f>
        <v>27329.4</v>
      </c>
      <c r="AZ8" s="25">
        <f>'DRC - Data, Perm Crops'!AZ8*$C8</f>
        <v>27476.400000000001</v>
      </c>
      <c r="BA8" s="25">
        <f>'DRC - Data, Perm Crops'!BA8*$C8</f>
        <v>27624.800000000003</v>
      </c>
      <c r="BB8" s="25">
        <f>'DRC - Data, Perm Crops'!BB8*$C8</f>
        <v>27774.600000000002</v>
      </c>
      <c r="BC8" s="25">
        <f>'DRC - Data, Perm Crops'!BC8*$C8</f>
        <v>27925.24</v>
      </c>
      <c r="BD8" s="25">
        <f>'DRC - Data, Perm Crops'!BD8*$C8</f>
        <v>28076.720000000001</v>
      </c>
      <c r="BE8" s="25">
        <f>'DRC - Data, Perm Crops'!BE8*$C8</f>
        <v>28229.040000000001</v>
      </c>
      <c r="BF8" s="25">
        <f>'DRC - Data, Perm Crops'!BF8*$C8</f>
        <v>28700.000000000004</v>
      </c>
      <c r="BG8" s="25">
        <f>'DRC - Data, Perm Crops'!BG8*$C8</f>
        <v>28420.000000000004</v>
      </c>
      <c r="BH8" s="25">
        <f>'DRC - Data, Perm Crops'!BH8*$C8</f>
        <v>28000.000000000004</v>
      </c>
      <c r="BI8" s="25">
        <f>'DRC - Data, Perm Crops'!BI8*$C8</f>
        <v>27341.440000000002</v>
      </c>
      <c r="BJ8" s="25">
        <f>'DRC - Data, Perm Crops'!BJ8*$C8</f>
        <v>27107.500000000004</v>
      </c>
      <c r="BK8" s="25">
        <f>'DRC - Data, Perm Crops'!BK8*$C8</f>
        <v>27247.780000000002</v>
      </c>
      <c r="BL8" s="25">
        <f>'DRC - Data, Perm Crops'!BL8*$C8</f>
        <v>27159.58</v>
      </c>
      <c r="BM8" s="25">
        <f>'DRC - Data, Perm Crops'!BM8*$C8</f>
        <v>27071.38</v>
      </c>
    </row>
    <row r="9" spans="1:65" x14ac:dyDescent="0.35">
      <c r="A9" s="52" t="s">
        <v>422</v>
      </c>
      <c r="B9" s="111">
        <v>0.75</v>
      </c>
      <c r="C9" s="68">
        <f t="shared" si="0"/>
        <v>0.25</v>
      </c>
      <c r="E9" s="52" t="s">
        <v>248</v>
      </c>
      <c r="G9" s="25">
        <f>'DRC - Data, Perm Crops'!G9*$C9</f>
        <v>240000</v>
      </c>
      <c r="H9" s="25">
        <f>'DRC - Data, Perm Crops'!H9*$C9</f>
        <v>245000</v>
      </c>
      <c r="I9" s="25">
        <f>'DRC - Data, Perm Crops'!I9*$C9</f>
        <v>250000</v>
      </c>
      <c r="J9" s="25">
        <f>'DRC - Data, Perm Crops'!J9*$C9</f>
        <v>257500</v>
      </c>
      <c r="K9" s="25">
        <f>'DRC - Data, Perm Crops'!K9*$C9</f>
        <v>262500</v>
      </c>
      <c r="L9" s="25">
        <f>'DRC - Data, Perm Crops'!L9*$C9</f>
        <v>267500</v>
      </c>
      <c r="M9" s="25">
        <f>'DRC - Data, Perm Crops'!M9*$C9</f>
        <v>275000</v>
      </c>
      <c r="N9" s="25">
        <f>'DRC - Data, Perm Crops'!N9*$C9</f>
        <v>285000</v>
      </c>
      <c r="O9" s="25">
        <f>'DRC - Data, Perm Crops'!O9*$C9</f>
        <v>275000</v>
      </c>
      <c r="P9" s="25">
        <f>'DRC - Data, Perm Crops'!P9*$C9</f>
        <v>303950</v>
      </c>
      <c r="Q9" s="25">
        <f>'DRC - Data, Perm Crops'!Q9*$C9</f>
        <v>313950</v>
      </c>
      <c r="R9" s="25">
        <f>'DRC - Data, Perm Crops'!R9*$C9</f>
        <v>324175</v>
      </c>
      <c r="S9" s="25">
        <f>'DRC - Data, Perm Crops'!S9*$C9</f>
        <v>331275</v>
      </c>
      <c r="T9" s="25">
        <f>'DRC - Data, Perm Crops'!T9*$C9</f>
        <v>336350</v>
      </c>
      <c r="U9" s="25">
        <f>'DRC - Data, Perm Crops'!U9*$C9</f>
        <v>346250</v>
      </c>
      <c r="V9" s="25">
        <f>'DRC - Data, Perm Crops'!V9*$C9</f>
        <v>354375</v>
      </c>
      <c r="W9" s="25">
        <f>'DRC - Data, Perm Crops'!W9*$C9</f>
        <v>358275</v>
      </c>
      <c r="X9" s="25">
        <f>'DRC - Data, Perm Crops'!X9*$C9</f>
        <v>351250</v>
      </c>
      <c r="Y9" s="25">
        <f>'DRC - Data, Perm Crops'!Y9*$C9</f>
        <v>374000</v>
      </c>
      <c r="Z9" s="25">
        <f>'DRC - Data, Perm Crops'!Z9*$C9</f>
        <v>390625</v>
      </c>
      <c r="AA9" s="25">
        <f>'DRC - Data, Perm Crops'!AA9*$C9</f>
        <v>401875</v>
      </c>
      <c r="AB9" s="25">
        <f>'DRC - Data, Perm Crops'!AB9*$C9</f>
        <v>413500</v>
      </c>
      <c r="AC9" s="25">
        <f>'DRC - Data, Perm Crops'!AC9*$C9</f>
        <v>425750</v>
      </c>
      <c r="AD9" s="25">
        <f>'DRC - Data, Perm Crops'!AD9*$C9</f>
        <v>437250</v>
      </c>
      <c r="AE9" s="25">
        <f>'DRC - Data, Perm Crops'!AE9*$C9</f>
        <v>466250</v>
      </c>
      <c r="AF9" s="25">
        <f>'DRC - Data, Perm Crops'!AF9*$C9</f>
        <v>467500</v>
      </c>
      <c r="AG9" s="25">
        <f>'DRC - Data, Perm Crops'!AG9*$C9</f>
        <v>470000</v>
      </c>
      <c r="AH9" s="25">
        <f>'DRC - Data, Perm Crops'!AH9*$C9</f>
        <v>475000</v>
      </c>
      <c r="AI9" s="25">
        <f>'DRC - Data, Perm Crops'!AI9*$C9</f>
        <v>487500</v>
      </c>
      <c r="AJ9" s="25">
        <f>'DRC - Data, Perm Crops'!AJ9*$C9</f>
        <v>524250</v>
      </c>
      <c r="AK9" s="25">
        <f>'DRC - Data, Perm Crops'!AK9*$C9</f>
        <v>522500</v>
      </c>
      <c r="AL9" s="25">
        <f>'DRC - Data, Perm Crops'!AL9*$C9</f>
        <v>529225</v>
      </c>
      <c r="AM9" s="25">
        <f>'DRC - Data, Perm Crops'!AM9*$C9</f>
        <v>546415</v>
      </c>
      <c r="AN9" s="25">
        <f>'DRC - Data, Perm Crops'!AN9*$C9</f>
        <v>565500</v>
      </c>
      <c r="AO9" s="25">
        <f>'DRC - Data, Perm Crops'!AO9*$C9</f>
        <v>348420</v>
      </c>
      <c r="AP9" s="25">
        <f>'DRC - Data, Perm Crops'!AP9*$C9</f>
        <v>337370</v>
      </c>
      <c r="AQ9" s="25">
        <f>'DRC - Data, Perm Crops'!AQ9*$C9</f>
        <v>286142.5</v>
      </c>
      <c r="AR9" s="25">
        <f>'DRC - Data, Perm Crops'!AR9*$C9</f>
        <v>285730</v>
      </c>
      <c r="AS9" s="25">
        <f>'DRC - Data, Perm Crops'!AS9*$C9</f>
        <v>288485</v>
      </c>
      <c r="AT9" s="25">
        <f>'DRC - Data, Perm Crops'!AT9*$C9</f>
        <v>294535</v>
      </c>
      <c r="AU9" s="25">
        <f>'DRC - Data, Perm Crops'!AU9*$C9</f>
        <v>304065</v>
      </c>
      <c r="AV9" s="25">
        <f>'DRC - Data, Perm Crops'!AV9*$C9</f>
        <v>298812.5</v>
      </c>
      <c r="AW9" s="25">
        <f>'DRC - Data, Perm Crops'!AW9*$C9</f>
        <v>301687.5</v>
      </c>
      <c r="AX9" s="25">
        <f>'DRC - Data, Perm Crops'!AX9*$C9</f>
        <v>299850</v>
      </c>
      <c r="AY9" s="25">
        <f>'DRC - Data, Perm Crops'!AY9*$C9</f>
        <v>298256</v>
      </c>
      <c r="AZ9" s="25">
        <f>'DRC - Data, Perm Crops'!AZ9*$C9</f>
        <v>300000</v>
      </c>
      <c r="BA9" s="25">
        <f>'DRC - Data, Perm Crops'!BA9*$C9</f>
        <v>301215</v>
      </c>
      <c r="BB9" s="25">
        <f>'DRC - Data, Perm Crops'!BB9*$C9</f>
        <v>301672.5</v>
      </c>
      <c r="BC9" s="25">
        <f>'DRC - Data, Perm Crops'!BC9*$C9</f>
        <v>300000</v>
      </c>
      <c r="BD9" s="25">
        <f>'DRC - Data, Perm Crops'!BD9*$C9</f>
        <v>694455</v>
      </c>
      <c r="BE9" s="25">
        <f>'DRC - Data, Perm Crops'!BE9*$C9</f>
        <v>713885</v>
      </c>
      <c r="BF9" s="25">
        <f>'DRC - Data, Perm Crops'!BF9*$C9</f>
        <v>733761.75</v>
      </c>
      <c r="BG9" s="25">
        <f>'DRC - Data, Perm Crops'!BG9*$C9</f>
        <v>953861.75</v>
      </c>
      <c r="BH9" s="25">
        <f>'DRC - Data, Perm Crops'!BH9*$C9</f>
        <v>1239983</v>
      </c>
      <c r="BI9" s="25">
        <f>'DRC - Data, Perm Crops'!BI9*$C9</f>
        <v>1242215</v>
      </c>
      <c r="BJ9" s="25">
        <f>'DRC - Data, Perm Crops'!BJ9*$C9</f>
        <v>1225000</v>
      </c>
      <c r="BK9" s="25">
        <f>'DRC - Data, Perm Crops'!BK9*$C9</f>
        <v>1206032</v>
      </c>
      <c r="BL9" s="25">
        <f>'DRC - Data, Perm Crops'!BL9*$C9</f>
        <v>1208080.75</v>
      </c>
      <c r="BM9" s="25">
        <f>'DRC - Data, Perm Crops'!BM9*$C9</f>
        <v>1214118.5</v>
      </c>
    </row>
    <row r="10" spans="1:65" x14ac:dyDescent="0.35">
      <c r="B10" s="52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</row>
    <row r="11" spans="1:65" x14ac:dyDescent="0.35">
      <c r="A11" s="52" t="s">
        <v>422</v>
      </c>
      <c r="B11" s="111">
        <v>0.9</v>
      </c>
      <c r="C11" s="68">
        <f t="shared" si="0"/>
        <v>9.9999999999999978E-2</v>
      </c>
      <c r="E11" s="52" t="s">
        <v>252</v>
      </c>
      <c r="G11" s="25">
        <f>'DRC - Data, Perm Crops'!G11*$C11</f>
        <v>920.5999999999998</v>
      </c>
      <c r="H11" s="25">
        <f>'DRC - Data, Perm Crops'!H11*$C11</f>
        <v>1029.1999999999998</v>
      </c>
      <c r="I11" s="25">
        <f>'DRC - Data, Perm Crops'!I11*$C11</f>
        <v>1139.5999999999997</v>
      </c>
      <c r="J11" s="25">
        <f>'DRC - Data, Perm Crops'!J11*$C11</f>
        <v>1646.7999999999997</v>
      </c>
      <c r="K11" s="25">
        <f>'DRC - Data, Perm Crops'!K11*$C11</f>
        <v>2304.6999999999994</v>
      </c>
      <c r="L11" s="25">
        <f>'DRC - Data, Perm Crops'!L11*$C11</f>
        <v>1220.6999999999998</v>
      </c>
      <c r="M11" s="25">
        <f>'DRC - Data, Perm Crops'!M11*$C11</f>
        <v>834.49999999999977</v>
      </c>
      <c r="N11" s="25">
        <f>'DRC - Data, Perm Crops'!N11*$C11</f>
        <v>799.99999999999977</v>
      </c>
      <c r="O11" s="25">
        <f>'DRC - Data, Perm Crops'!O11*$C11</f>
        <v>799.99999999999977</v>
      </c>
      <c r="P11" s="25">
        <f>'DRC - Data, Perm Crops'!P11*$C11</f>
        <v>799.99999999999977</v>
      </c>
      <c r="Q11" s="25">
        <f>'DRC - Data, Perm Crops'!Q11*$C11</f>
        <v>799.99999999999977</v>
      </c>
      <c r="R11" s="25">
        <f>'DRC - Data, Perm Crops'!R11*$C11</f>
        <v>799.99999999999977</v>
      </c>
      <c r="S11" s="25">
        <f>'DRC - Data, Perm Crops'!S11*$C11</f>
        <v>799.99999999999977</v>
      </c>
      <c r="T11" s="25">
        <f>'DRC - Data, Perm Crops'!T11*$C11</f>
        <v>799.99999999999977</v>
      </c>
      <c r="U11" s="25">
        <f>'DRC - Data, Perm Crops'!U11*$C11</f>
        <v>849.99999999999977</v>
      </c>
      <c r="V11" s="25">
        <f>'DRC - Data, Perm Crops'!V11*$C11</f>
        <v>899.99999999999977</v>
      </c>
      <c r="W11" s="25">
        <f>'DRC - Data, Perm Crops'!W11*$C11</f>
        <v>899.99999999999977</v>
      </c>
      <c r="X11" s="25">
        <f>'DRC - Data, Perm Crops'!X11*$C11</f>
        <v>799.99999999999977</v>
      </c>
      <c r="Y11" s="25">
        <f>'DRC - Data, Perm Crops'!Y11*$C11</f>
        <v>899.99999999999977</v>
      </c>
      <c r="Z11" s="25">
        <f>'DRC - Data, Perm Crops'!Z11*$C11</f>
        <v>899.99999999999977</v>
      </c>
      <c r="AA11" s="25">
        <f>'DRC - Data, Perm Crops'!AA11*$C11</f>
        <v>899.99999999999977</v>
      </c>
      <c r="AB11" s="25">
        <f>'DRC - Data, Perm Crops'!AB11*$C11</f>
        <v>949.99999999999977</v>
      </c>
      <c r="AC11" s="25">
        <f>'DRC - Data, Perm Crops'!AC11*$C11</f>
        <v>999.99999999999977</v>
      </c>
      <c r="AD11" s="25">
        <f>'DRC - Data, Perm Crops'!AD11*$C11</f>
        <v>999.99999999999977</v>
      </c>
      <c r="AE11" s="25">
        <f>'DRC - Data, Perm Crops'!AE11*$C11</f>
        <v>999.99999999999977</v>
      </c>
      <c r="AF11" s="25">
        <f>'DRC - Data, Perm Crops'!AF11*$C11</f>
        <v>1099.9999999999998</v>
      </c>
      <c r="AG11" s="25">
        <f>'DRC - Data, Perm Crops'!AG11*$C11</f>
        <v>1099.9999999999998</v>
      </c>
      <c r="AH11" s="25">
        <f>'DRC - Data, Perm Crops'!AH11*$C11</f>
        <v>1199.9999999999998</v>
      </c>
      <c r="AI11" s="25">
        <f>'DRC - Data, Perm Crops'!AI11*$C11</f>
        <v>1199.9999999999998</v>
      </c>
      <c r="AJ11" s="25">
        <f>'DRC - Data, Perm Crops'!AJ11*$C11</f>
        <v>1275.3999999999996</v>
      </c>
      <c r="AK11" s="25">
        <f>'DRC - Data, Perm Crops'!AK11*$C11</f>
        <v>1209.5999999999997</v>
      </c>
      <c r="AL11" s="25">
        <f>'DRC - Data, Perm Crops'!AL11*$C11</f>
        <v>1310.9999999999998</v>
      </c>
      <c r="AM11" s="25">
        <f>'DRC - Data, Perm Crops'!AM11*$C11</f>
        <v>1420.7999999999997</v>
      </c>
      <c r="AN11" s="25">
        <f>'DRC - Data, Perm Crops'!AN11*$C11</f>
        <v>1539.7999999999997</v>
      </c>
      <c r="AO11" s="25">
        <f>'DRC - Data, Perm Crops'!AO11*$C11</f>
        <v>1035.3999999999999</v>
      </c>
      <c r="AP11" s="25">
        <f>'DRC - Data, Perm Crops'!AP11*$C11</f>
        <v>997.49999999999977</v>
      </c>
      <c r="AQ11" s="25">
        <f>'DRC - Data, Perm Crops'!AQ11*$C11</f>
        <v>1028.2999999999997</v>
      </c>
      <c r="AR11" s="25">
        <f>'DRC - Data, Perm Crops'!AR11*$C11</f>
        <v>1034.0999999999997</v>
      </c>
      <c r="AS11" s="25">
        <f>'DRC - Data, Perm Crops'!AS11*$C11</f>
        <v>1039.3999999999999</v>
      </c>
      <c r="AT11" s="25">
        <f>'DRC - Data, Perm Crops'!AT11*$C11</f>
        <v>1000.7999999999997</v>
      </c>
      <c r="AU11" s="25">
        <f>'DRC - Data, Perm Crops'!AU11*$C11</f>
        <v>964.39999999999975</v>
      </c>
      <c r="AV11" s="25">
        <f>'DRC - Data, Perm Crops'!AV11*$C11</f>
        <v>971.5999999999998</v>
      </c>
      <c r="AW11" s="25">
        <f>'DRC - Data, Perm Crops'!AW11*$C11</f>
        <v>976.99999999999977</v>
      </c>
      <c r="AX11" s="25">
        <f>'DRC - Data, Perm Crops'!AX11*$C11</f>
        <v>981.99999999999977</v>
      </c>
      <c r="AY11" s="25">
        <f>'DRC - Data, Perm Crops'!AY11*$C11</f>
        <v>986.99999999999977</v>
      </c>
      <c r="AZ11" s="25">
        <f>'DRC - Data, Perm Crops'!AZ11*$C11</f>
        <v>991.99999999999977</v>
      </c>
      <c r="BA11" s="25">
        <f>'DRC - Data, Perm Crops'!BA11*$C11</f>
        <v>996.99999999999977</v>
      </c>
      <c r="BB11" s="25">
        <f>'DRC - Data, Perm Crops'!BB11*$C11</f>
        <v>1001.9999999999998</v>
      </c>
      <c r="BC11" s="25">
        <f>'DRC - Data, Perm Crops'!BC11*$C11</f>
        <v>1006.9999999999998</v>
      </c>
      <c r="BD11" s="25">
        <f>'DRC - Data, Perm Crops'!BD11*$C11</f>
        <v>1012.0999999999998</v>
      </c>
      <c r="BE11" s="25">
        <f>'DRC - Data, Perm Crops'!BE11*$C11</f>
        <v>1017.1999999999998</v>
      </c>
      <c r="BF11" s="25">
        <f>'DRC - Data, Perm Crops'!BF11*$C11</f>
        <v>991.0999999999998</v>
      </c>
      <c r="BG11" s="25">
        <f>'DRC - Data, Perm Crops'!BG11*$C11</f>
        <v>965.39999999999975</v>
      </c>
      <c r="BH11" s="25">
        <f>'DRC - Data, Perm Crops'!BH11*$C11</f>
        <v>945.79999999999984</v>
      </c>
      <c r="BI11" s="25">
        <f>'DRC - Data, Perm Crops'!BI11*$C11</f>
        <v>950.89999999999975</v>
      </c>
      <c r="BJ11" s="25">
        <f>'DRC - Data, Perm Crops'!BJ11*$C11</f>
        <v>954.89999999999975</v>
      </c>
      <c r="BK11" s="25">
        <f>'DRC - Data, Perm Crops'!BK11*$C11</f>
        <v>950.49999999999977</v>
      </c>
      <c r="BL11" s="25">
        <f>'DRC - Data, Perm Crops'!BL11*$C11</f>
        <v>945.99999999999977</v>
      </c>
      <c r="BM11" s="25">
        <f>'DRC - Data, Perm Crops'!BM11*$C11</f>
        <v>941.5999999999998</v>
      </c>
    </row>
    <row r="12" spans="1:65" x14ac:dyDescent="0.35">
      <c r="A12" s="52" t="s">
        <v>422</v>
      </c>
      <c r="B12" s="111">
        <v>0.88300000000000001</v>
      </c>
      <c r="C12" s="68">
        <f t="shared" si="0"/>
        <v>0.11699999999999999</v>
      </c>
      <c r="E12" s="52" t="s">
        <v>254</v>
      </c>
      <c r="G12" s="25">
        <f>'DRC - Data, Perm Crops'!G12*$C12</f>
        <v>423.774</v>
      </c>
      <c r="H12" s="25">
        <f>'DRC - Data, Perm Crops'!H12*$C12</f>
        <v>441.09</v>
      </c>
      <c r="I12" s="25">
        <f>'DRC - Data, Perm Crops'!I12*$C12</f>
        <v>445.41899999999998</v>
      </c>
      <c r="J12" s="25">
        <f>'DRC - Data, Perm Crops'!J12*$C12</f>
        <v>829.0619999999999</v>
      </c>
      <c r="K12" s="25">
        <f>'DRC - Data, Perm Crops'!K12*$C12</f>
        <v>942.31799999999998</v>
      </c>
      <c r="L12" s="25">
        <f>'DRC - Data, Perm Crops'!L12*$C12</f>
        <v>914.00399999999991</v>
      </c>
      <c r="M12" s="25">
        <f>'DRC - Data, Perm Crops'!M12*$C12</f>
        <v>676.72799999999995</v>
      </c>
      <c r="N12" s="25">
        <f>'DRC - Data, Perm Crops'!N12*$C12</f>
        <v>643.5</v>
      </c>
      <c r="O12" s="25">
        <f>'DRC - Data, Perm Crops'!O12*$C12</f>
        <v>585</v>
      </c>
      <c r="P12" s="25">
        <f>'DRC - Data, Perm Crops'!P12*$C12</f>
        <v>585</v>
      </c>
      <c r="Q12" s="25">
        <f>'DRC - Data, Perm Crops'!Q12*$C12</f>
        <v>585</v>
      </c>
      <c r="R12" s="25">
        <f>'DRC - Data, Perm Crops'!R12*$C12</f>
        <v>585</v>
      </c>
      <c r="S12" s="25">
        <f>'DRC - Data, Perm Crops'!S12*$C12</f>
        <v>585</v>
      </c>
      <c r="T12" s="25">
        <f>'DRC - Data, Perm Crops'!T12*$C12</f>
        <v>585</v>
      </c>
      <c r="U12" s="25">
        <f>'DRC - Data, Perm Crops'!U12*$C12</f>
        <v>643.5</v>
      </c>
      <c r="V12" s="25">
        <f>'DRC - Data, Perm Crops'!V12*$C12</f>
        <v>702</v>
      </c>
      <c r="W12" s="25">
        <f>'DRC - Data, Perm Crops'!W12*$C12</f>
        <v>684.44999999999993</v>
      </c>
      <c r="X12" s="25">
        <f>'DRC - Data, Perm Crops'!X12*$C12</f>
        <v>702</v>
      </c>
      <c r="Y12" s="25">
        <f>'DRC - Data, Perm Crops'!Y12*$C12</f>
        <v>713.69999999999993</v>
      </c>
      <c r="Z12" s="25">
        <f>'DRC - Data, Perm Crops'!Z12*$C12</f>
        <v>725.4</v>
      </c>
      <c r="AA12" s="25">
        <f>'DRC - Data, Perm Crops'!AA12*$C12</f>
        <v>737.09999999999991</v>
      </c>
      <c r="AB12" s="25">
        <f>'DRC - Data, Perm Crops'!AB12*$C12</f>
        <v>737.09999999999991</v>
      </c>
      <c r="AC12" s="25">
        <f>'DRC - Data, Perm Crops'!AC12*$C12</f>
        <v>748.8</v>
      </c>
      <c r="AD12" s="25">
        <f>'DRC - Data, Perm Crops'!AD12*$C12</f>
        <v>760.5</v>
      </c>
      <c r="AE12" s="25">
        <f>'DRC - Data, Perm Crops'!AE12*$C12</f>
        <v>772.19999999999993</v>
      </c>
      <c r="AF12" s="25">
        <f>'DRC - Data, Perm Crops'!AF12*$C12</f>
        <v>783.9</v>
      </c>
      <c r="AG12" s="25">
        <f>'DRC - Data, Perm Crops'!AG12*$C12</f>
        <v>795.59999999999991</v>
      </c>
      <c r="AH12" s="25">
        <f>'DRC - Data, Perm Crops'!AH12*$C12</f>
        <v>819</v>
      </c>
      <c r="AI12" s="25">
        <f>'DRC - Data, Perm Crops'!AI12*$C12</f>
        <v>842.4</v>
      </c>
      <c r="AJ12" s="25">
        <f>'DRC - Data, Perm Crops'!AJ12*$C12</f>
        <v>854.09999999999991</v>
      </c>
      <c r="AK12" s="25">
        <f>'DRC - Data, Perm Crops'!AK12*$C12</f>
        <v>1011.699</v>
      </c>
      <c r="AL12" s="25">
        <f>'DRC - Data, Perm Crops'!AL12*$C12</f>
        <v>1096.5239999999999</v>
      </c>
      <c r="AM12" s="25">
        <f>'DRC - Data, Perm Crops'!AM12*$C12</f>
        <v>1188.3689999999999</v>
      </c>
      <c r="AN12" s="25">
        <f>'DRC - Data, Perm Crops'!AN12*$C12</f>
        <v>1287.9359999999999</v>
      </c>
      <c r="AO12" s="25">
        <f>'DRC - Data, Perm Crops'!AO12*$C12</f>
        <v>866.03399999999999</v>
      </c>
      <c r="AP12" s="25">
        <f>'DRC - Data, Perm Crops'!AP12*$C12</f>
        <v>834.327</v>
      </c>
      <c r="AQ12" s="25">
        <f>'DRC - Data, Perm Crops'!AQ12*$C12</f>
        <v>860.53499999999997</v>
      </c>
      <c r="AR12" s="25">
        <f>'DRC - Data, Perm Crops'!AR12*$C12</f>
        <v>867.90599999999995</v>
      </c>
      <c r="AS12" s="25">
        <f>'DRC - Data, Perm Crops'!AS12*$C12</f>
        <v>875.27699999999993</v>
      </c>
      <c r="AT12" s="25">
        <f>'DRC - Data, Perm Crops'!AT12*$C12</f>
        <v>842.04899999999998</v>
      </c>
      <c r="AU12" s="25">
        <f>'DRC - Data, Perm Crops'!AU12*$C12</f>
        <v>811.27799999999991</v>
      </c>
      <c r="AV12" s="25">
        <f>'DRC - Data, Perm Crops'!AV12*$C12</f>
        <v>817.36199999999997</v>
      </c>
      <c r="AW12" s="25">
        <f>'DRC - Data, Perm Crops'!AW12*$C12</f>
        <v>824.84999999999991</v>
      </c>
      <c r="AX12" s="25">
        <f>'DRC - Data, Perm Crops'!AX12*$C12</f>
        <v>831.87</v>
      </c>
      <c r="AY12" s="25">
        <f>'DRC - Data, Perm Crops'!AY12*$C12</f>
        <v>838.89</v>
      </c>
      <c r="AZ12" s="25">
        <f>'DRC - Data, Perm Crops'!AZ12*$C12</f>
        <v>845.91</v>
      </c>
      <c r="BA12" s="25">
        <f>'DRC - Data, Perm Crops'!BA12*$C12</f>
        <v>852.93</v>
      </c>
      <c r="BB12" s="25">
        <f>'DRC - Data, Perm Crops'!BB12*$C12</f>
        <v>859.94999999999993</v>
      </c>
      <c r="BC12" s="25">
        <f>'DRC - Data, Perm Crops'!BC12*$C12</f>
        <v>866.96999999999991</v>
      </c>
      <c r="BD12" s="25">
        <f>'DRC - Data, Perm Crops'!BD12*$C12</f>
        <v>874.10699999999997</v>
      </c>
      <c r="BE12" s="25">
        <f>'DRC - Data, Perm Crops'!BE12*$C12</f>
        <v>881.24399999999991</v>
      </c>
      <c r="BF12" s="25">
        <f>'DRC - Data, Perm Crops'!BF12*$C12</f>
        <v>864.279</v>
      </c>
      <c r="BG12" s="25">
        <f>'DRC - Data, Perm Crops'!BG12*$C12</f>
        <v>805.077</v>
      </c>
      <c r="BH12" s="25">
        <f>'DRC - Data, Perm Crops'!BH12*$C12</f>
        <v>779.57099999999991</v>
      </c>
      <c r="BI12" s="25">
        <f>'DRC - Data, Perm Crops'!BI12*$C12</f>
        <v>820.404</v>
      </c>
      <c r="BJ12" s="25">
        <f>'DRC - Data, Perm Crops'!BJ12*$C12</f>
        <v>824.96699999999998</v>
      </c>
      <c r="BK12" s="25">
        <f>'DRC - Data, Perm Crops'!BK12*$C12</f>
        <v>822.51</v>
      </c>
      <c r="BL12" s="25">
        <f>'DRC - Data, Perm Crops'!BL12*$C12</f>
        <v>820.17</v>
      </c>
      <c r="BM12" s="25">
        <f>'DRC - Data, Perm Crops'!BM12*$C12</f>
        <v>817.71299999999997</v>
      </c>
    </row>
    <row r="13" spans="1:65" x14ac:dyDescent="0.35">
      <c r="A13" s="52" t="s">
        <v>422</v>
      </c>
      <c r="B13" s="111">
        <v>0.86750000000000005</v>
      </c>
      <c r="C13" s="68">
        <f t="shared" si="0"/>
        <v>0.13249999999999995</v>
      </c>
      <c r="E13" s="52" t="s">
        <v>253</v>
      </c>
      <c r="G13" s="25">
        <f>'DRC - Data, Perm Crops'!G13*$C13</f>
        <v>13912.499999999995</v>
      </c>
      <c r="H13" s="25">
        <f>'DRC - Data, Perm Crops'!H13*$C13</f>
        <v>14177.499999999995</v>
      </c>
      <c r="I13" s="25">
        <f>'DRC - Data, Perm Crops'!I13*$C13</f>
        <v>14442.499999999995</v>
      </c>
      <c r="J13" s="25">
        <f>'DRC - Data, Perm Crops'!J13*$C13</f>
        <v>14707.499999999995</v>
      </c>
      <c r="K13" s="25">
        <f>'DRC - Data, Perm Crops'!K13*$C13</f>
        <v>14972.499999999995</v>
      </c>
      <c r="L13" s="25">
        <f>'DRC - Data, Perm Crops'!L13*$C13</f>
        <v>15237.499999999995</v>
      </c>
      <c r="M13" s="25">
        <f>'DRC - Data, Perm Crops'!M13*$C13</f>
        <v>15502.499999999995</v>
      </c>
      <c r="N13" s="25">
        <f>'DRC - Data, Perm Crops'!N13*$C13</f>
        <v>15899.999999999995</v>
      </c>
      <c r="O13" s="25">
        <f>'DRC - Data, Perm Crops'!O13*$C13</f>
        <v>16562.499999999993</v>
      </c>
      <c r="P13" s="25">
        <f>'DRC - Data, Perm Crops'!P13*$C13</f>
        <v>17065.999999999993</v>
      </c>
      <c r="Q13" s="25">
        <f>'DRC - Data, Perm Crops'!Q13*$C13</f>
        <v>16628.749999999993</v>
      </c>
      <c r="R13" s="25">
        <f>'DRC - Data, Perm Crops'!R13*$C13</f>
        <v>18033.249999999993</v>
      </c>
      <c r="S13" s="25">
        <f>'DRC - Data, Perm Crops'!S13*$C13</f>
        <v>18602.999999999993</v>
      </c>
      <c r="T13" s="25">
        <f>'DRC - Data, Perm Crops'!T13*$C13</f>
        <v>18947.499999999993</v>
      </c>
      <c r="U13" s="25">
        <f>'DRC - Data, Perm Crops'!U13*$C13</f>
        <v>19146.249999999993</v>
      </c>
      <c r="V13" s="25">
        <f>'DRC - Data, Perm Crops'!V13*$C13</f>
        <v>19490.749999999993</v>
      </c>
      <c r="W13" s="25">
        <f>'DRC - Data, Perm Crops'!W13*$C13</f>
        <v>18973.999999999993</v>
      </c>
      <c r="X13" s="25">
        <f>'DRC - Data, Perm Crops'!X13*$C13</f>
        <v>18881.249999999993</v>
      </c>
      <c r="Y13" s="25">
        <f>'DRC - Data, Perm Crops'!Y13*$C13</f>
        <v>18682.499999999993</v>
      </c>
      <c r="Z13" s="25">
        <f>'DRC - Data, Perm Crops'!Z13*$C13</f>
        <v>18549.999999999993</v>
      </c>
      <c r="AA13" s="25">
        <f>'DRC - Data, Perm Crops'!AA13*$C13</f>
        <v>18814.999999999993</v>
      </c>
      <c r="AB13" s="25">
        <f>'DRC - Data, Perm Crops'!AB13*$C13</f>
        <v>19079.999999999993</v>
      </c>
      <c r="AC13" s="25">
        <f>'DRC - Data, Perm Crops'!AC13*$C13</f>
        <v>19344.999999999993</v>
      </c>
      <c r="AD13" s="25">
        <f>'DRC - Data, Perm Crops'!AD13*$C13</f>
        <v>19609.999999999993</v>
      </c>
      <c r="AE13" s="25">
        <f>'DRC - Data, Perm Crops'!AE13*$C13</f>
        <v>19874.999999999993</v>
      </c>
      <c r="AF13" s="25">
        <f>'DRC - Data, Perm Crops'!AF13*$C13</f>
        <v>21199.999999999993</v>
      </c>
      <c r="AG13" s="25">
        <f>'DRC - Data, Perm Crops'!AG13*$C13</f>
        <v>22524.999999999993</v>
      </c>
      <c r="AH13" s="25">
        <f>'DRC - Data, Perm Crops'!AH13*$C13</f>
        <v>23849.999999999993</v>
      </c>
      <c r="AI13" s="25">
        <f>'DRC - Data, Perm Crops'!AI13*$C13</f>
        <v>25174.999999999989</v>
      </c>
      <c r="AJ13" s="25">
        <f>'DRC - Data, Perm Crops'!AJ13*$C13</f>
        <v>26499.999999999989</v>
      </c>
      <c r="AK13" s="25">
        <f>'DRC - Data, Perm Crops'!AK13*$C13</f>
        <v>30816.584999999988</v>
      </c>
      <c r="AL13" s="25">
        <f>'DRC - Data, Perm Crops'!AL13*$C13</f>
        <v>33399.009999999987</v>
      </c>
      <c r="AM13" s="25">
        <f>'DRC - Data, Perm Crops'!AM13*$C13</f>
        <v>36198.072499999987</v>
      </c>
      <c r="AN13" s="25">
        <f>'DRC - Data, Perm Crops'!AN13*$C13</f>
        <v>39230.334999999985</v>
      </c>
      <c r="AO13" s="25">
        <f>'DRC - Data, Perm Crops'!AO13*$C13</f>
        <v>26379.424999999992</v>
      </c>
      <c r="AP13" s="25">
        <f>'DRC - Data, Perm Crops'!AP13*$C13</f>
        <v>25413.10249999999</v>
      </c>
      <c r="AQ13" s="25">
        <f>'DRC - Data, Perm Crops'!AQ13*$C13</f>
        <v>26212.87249999999</v>
      </c>
      <c r="AR13" s="25">
        <f>'DRC - Data, Perm Crops'!AR13*$C13</f>
        <v>26401.552499999991</v>
      </c>
      <c r="AS13" s="25">
        <f>'DRC - Data, Perm Crops'!AS13*$C13</f>
        <v>25439.999999999989</v>
      </c>
      <c r="AT13" s="25">
        <f>'DRC - Data, Perm Crops'!AT13*$C13</f>
        <v>24512.499999999993</v>
      </c>
      <c r="AU13" s="25">
        <f>'DRC - Data, Perm Crops'!AU13*$C13</f>
        <v>23618.787499999991</v>
      </c>
      <c r="AV13" s="25">
        <f>'DRC - Data, Perm Crops'!AV13*$C13</f>
        <v>23796.999999999993</v>
      </c>
      <c r="AW13" s="25">
        <f>'DRC - Data, Perm Crops'!AW13*$C13</f>
        <v>23826.149999999991</v>
      </c>
      <c r="AX13" s="25">
        <f>'DRC - Data, Perm Crops'!AX13*$C13</f>
        <v>23855.299999999992</v>
      </c>
      <c r="AY13" s="25">
        <f>'DRC - Data, Perm Crops'!AY13*$C13</f>
        <v>23884.44999999999</v>
      </c>
      <c r="AZ13" s="25">
        <f>'DRC - Data, Perm Crops'!AZ13*$C13</f>
        <v>23913.599999999991</v>
      </c>
      <c r="BA13" s="25">
        <f>'DRC - Data, Perm Crops'!BA13*$C13</f>
        <v>23942.749999999993</v>
      </c>
      <c r="BB13" s="25">
        <f>'DRC - Data, Perm Crops'!BB13*$C13</f>
        <v>23971.899999999991</v>
      </c>
      <c r="BC13" s="25">
        <f>'DRC - Data, Perm Crops'!BC13*$C13</f>
        <v>24001.049999999992</v>
      </c>
      <c r="BD13" s="25">
        <f>'DRC - Data, Perm Crops'!BD13*$C13</f>
        <v>24030.19999999999</v>
      </c>
      <c r="BE13" s="25">
        <f>'DRC - Data, Perm Crops'!BE13*$C13</f>
        <v>24059.482499999991</v>
      </c>
      <c r="BF13" s="25">
        <f>'DRC - Data, Perm Crops'!BF13*$C13</f>
        <v>23612.294999999991</v>
      </c>
      <c r="BG13" s="25">
        <f>'DRC - Data, Perm Crops'!BG13*$C13</f>
        <v>22888.182499999992</v>
      </c>
      <c r="BH13" s="25">
        <f>'DRC - Data, Perm Crops'!BH13*$C13</f>
        <v>22360.56749999999</v>
      </c>
      <c r="BI13" s="25">
        <f>'DRC - Data, Perm Crops'!BI13*$C13</f>
        <v>22693.142499999991</v>
      </c>
      <c r="BJ13" s="25">
        <f>'DRC - Data, Perm Crops'!BJ13*$C13</f>
        <v>22755.417499999992</v>
      </c>
      <c r="BK13" s="25">
        <f>'DRC - Data, Perm Crops'!BK13*$C13</f>
        <v>22695.26249999999</v>
      </c>
      <c r="BL13" s="25">
        <f>'DRC - Data, Perm Crops'!BL13*$C13</f>
        <v>22634.974999999991</v>
      </c>
      <c r="BM13" s="25">
        <f>'DRC - Data, Perm Crops'!BM13*$C13</f>
        <v>22574.687499999993</v>
      </c>
    </row>
    <row r="14" spans="1:65" x14ac:dyDescent="0.35">
      <c r="B14" s="52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</row>
    <row r="15" spans="1:65" x14ac:dyDescent="0.35">
      <c r="A15" s="52" t="s">
        <v>422</v>
      </c>
      <c r="B15" s="111">
        <v>0.12</v>
      </c>
      <c r="C15" s="68">
        <f>1-B15</f>
        <v>0.88</v>
      </c>
      <c r="E15" s="52" t="s">
        <v>436</v>
      </c>
      <c r="G15" s="25">
        <f>'DRC - Data, Perm Crops'!G15*$C15</f>
        <v>5104</v>
      </c>
      <c r="H15" s="25">
        <f>'DRC - Data, Perm Crops'!H15*$C15</f>
        <v>5720</v>
      </c>
      <c r="I15" s="25">
        <f>'DRC - Data, Perm Crops'!I15*$C15</f>
        <v>4928</v>
      </c>
      <c r="J15" s="25">
        <f>'DRC - Data, Perm Crops'!J15*$C15</f>
        <v>4224</v>
      </c>
      <c r="K15" s="25">
        <f>'DRC - Data, Perm Crops'!K15*$C15</f>
        <v>3784</v>
      </c>
      <c r="L15" s="25">
        <f>'DRC - Data, Perm Crops'!L15*$C15</f>
        <v>4664</v>
      </c>
      <c r="M15" s="25">
        <f>'DRC - Data, Perm Crops'!M15*$C15</f>
        <v>4312</v>
      </c>
      <c r="N15" s="25">
        <f>'DRC - Data, Perm Crops'!N15*$C15</f>
        <v>3960</v>
      </c>
      <c r="O15" s="25">
        <f>'DRC - Data, Perm Crops'!O15*$C15</f>
        <v>4312</v>
      </c>
      <c r="P15" s="25">
        <f>'DRC - Data, Perm Crops'!P15*$C15</f>
        <v>5456</v>
      </c>
      <c r="Q15" s="25">
        <f>'DRC - Data, Perm Crops'!Q15*$C15</f>
        <v>5544</v>
      </c>
      <c r="R15" s="25">
        <f>'DRC - Data, Perm Crops'!R15*$C15</f>
        <v>5720</v>
      </c>
      <c r="S15" s="25">
        <f>'DRC - Data, Perm Crops'!S15*$C15</f>
        <v>5016</v>
      </c>
      <c r="T15" s="25">
        <f>'DRC - Data, Perm Crops'!T15*$C15</f>
        <v>4400</v>
      </c>
      <c r="U15" s="25">
        <f>'DRC - Data, Perm Crops'!U15*$C15</f>
        <v>4664</v>
      </c>
      <c r="V15" s="25">
        <f>'DRC - Data, Perm Crops'!V15*$C15</f>
        <v>4752</v>
      </c>
      <c r="W15" s="25">
        <f>'DRC - Data, Perm Crops'!W15*$C15</f>
        <v>4576</v>
      </c>
      <c r="X15" s="25">
        <f>'DRC - Data, Perm Crops'!X15*$C15</f>
        <v>3784</v>
      </c>
      <c r="Y15" s="25">
        <f>'DRC - Data, Perm Crops'!Y15*$C15</f>
        <v>5016</v>
      </c>
      <c r="Z15" s="25">
        <f>'DRC - Data, Perm Crops'!Z15*$C15</f>
        <v>5192</v>
      </c>
      <c r="AA15" s="25">
        <f>'DRC - Data, Perm Crops'!AA15*$C15</f>
        <v>3971.44</v>
      </c>
      <c r="AB15" s="25">
        <f>'DRC - Data, Perm Crops'!AB15*$C15</f>
        <v>3784</v>
      </c>
      <c r="AC15" s="25">
        <f>'DRC - Data, Perm Crops'!AC15*$C15</f>
        <v>3784</v>
      </c>
      <c r="AD15" s="25">
        <f>'DRC - Data, Perm Crops'!AD15*$C15</f>
        <v>3861.44</v>
      </c>
      <c r="AE15" s="25">
        <f>'DRC - Data, Perm Crops'!AE15*$C15</f>
        <v>3986.4</v>
      </c>
      <c r="AF15" s="25">
        <f>'DRC - Data, Perm Crops'!AF15*$C15</f>
        <v>5544</v>
      </c>
      <c r="AG15" s="25">
        <f>'DRC - Data, Perm Crops'!AG15*$C15</f>
        <v>4840</v>
      </c>
      <c r="AH15" s="25">
        <f>'DRC - Data, Perm Crops'!AH15*$C15</f>
        <v>5456</v>
      </c>
      <c r="AI15" s="25">
        <f>'DRC - Data, Perm Crops'!AI15*$C15</f>
        <v>6248</v>
      </c>
      <c r="AJ15" s="25">
        <f>'DRC - Data, Perm Crops'!AJ15*$C15</f>
        <v>6318.4</v>
      </c>
      <c r="AK15" s="25">
        <f>'DRC - Data, Perm Crops'!AK15*$C15</f>
        <v>6397.6</v>
      </c>
      <c r="AL15" s="25">
        <f>'DRC - Data, Perm Crops'!AL15*$C15</f>
        <v>6477.68</v>
      </c>
      <c r="AM15" s="25">
        <f>'DRC - Data, Perm Crops'!AM15*$C15</f>
        <v>6558.64</v>
      </c>
      <c r="AN15" s="25">
        <f>'DRC - Data, Perm Crops'!AN15*$C15</f>
        <v>6641.36</v>
      </c>
      <c r="AO15" s="25">
        <f>'DRC - Data, Perm Crops'!AO15*$C15</f>
        <v>6644.88</v>
      </c>
      <c r="AP15" s="25">
        <f>'DRC - Data, Perm Crops'!AP15*$C15</f>
        <v>6666.88</v>
      </c>
      <c r="AQ15" s="25">
        <f>'DRC - Data, Perm Crops'!AQ15*$C15</f>
        <v>6342.16</v>
      </c>
      <c r="AR15" s="25">
        <f>'DRC - Data, Perm Crops'!AR15*$C15</f>
        <v>6079.92</v>
      </c>
      <c r="AS15" s="25">
        <f>'DRC - Data, Perm Crops'!AS15*$C15</f>
        <v>5777.2</v>
      </c>
      <c r="AT15" s="25">
        <f>'DRC - Data, Perm Crops'!AT15*$C15</f>
        <v>5792.16</v>
      </c>
      <c r="AU15" s="25">
        <f>'DRC - Data, Perm Crops'!AU15*$C15</f>
        <v>5486.8</v>
      </c>
      <c r="AV15" s="25">
        <f>'DRC - Data, Perm Crops'!AV15*$C15</f>
        <v>5060</v>
      </c>
      <c r="AW15" s="25">
        <f>'DRC - Data, Perm Crops'!AW15*$C15</f>
        <v>5024.8</v>
      </c>
      <c r="AX15" s="25">
        <f>'DRC - Data, Perm Crops'!AX15*$C15</f>
        <v>4989.6000000000004</v>
      </c>
      <c r="AY15" s="25">
        <f>'DRC - Data, Perm Crops'!AY15*$C15</f>
        <v>4954.3999999999996</v>
      </c>
      <c r="AZ15" s="25">
        <f>'DRC - Data, Perm Crops'!AZ15*$C15</f>
        <v>4919.2</v>
      </c>
      <c r="BA15" s="25">
        <f>'DRC - Data, Perm Crops'!BA15*$C15</f>
        <v>4919.2</v>
      </c>
      <c r="BB15" s="25">
        <f>'DRC - Data, Perm Crops'!BB15*$C15</f>
        <v>4848.8</v>
      </c>
      <c r="BC15" s="25">
        <f>'DRC - Data, Perm Crops'!BC15*$C15</f>
        <v>4813.6000000000004</v>
      </c>
      <c r="BD15" s="25">
        <f>'DRC - Data, Perm Crops'!BD15*$C15</f>
        <v>4779.28</v>
      </c>
      <c r="BE15" s="25">
        <f>'DRC - Data, Perm Crops'!BE15*$C15</f>
        <v>4744.96</v>
      </c>
      <c r="BF15" s="25">
        <f>'DRC - Data, Perm Crops'!BF15*$C15</f>
        <v>1760</v>
      </c>
      <c r="BG15" s="25">
        <f>'DRC - Data, Perm Crops'!BG15*$C15</f>
        <v>1760</v>
      </c>
      <c r="BH15" s="25">
        <f>'DRC - Data, Perm Crops'!BH15*$C15</f>
        <v>2640</v>
      </c>
      <c r="BI15" s="25">
        <f>'DRC - Data, Perm Crops'!BI15*$C15</f>
        <v>5280</v>
      </c>
      <c r="BJ15" s="25">
        <f>'DRC - Data, Perm Crops'!BJ15*$C15</f>
        <v>8976</v>
      </c>
      <c r="BK15" s="25">
        <f>'DRC - Data, Perm Crops'!BK15*$C15</f>
        <v>11880</v>
      </c>
      <c r="BL15" s="25">
        <f>'DRC - Data, Perm Crops'!BL15*$C15</f>
        <v>13200</v>
      </c>
      <c r="BM15" s="25">
        <f>'DRC - Data, Perm Crops'!BM15*$C15</f>
        <v>8800</v>
      </c>
    </row>
    <row r="16" spans="1:65" x14ac:dyDescent="0.35">
      <c r="A16" s="52" t="s">
        <v>422</v>
      </c>
      <c r="B16" s="111">
        <v>0.12</v>
      </c>
      <c r="C16" s="68">
        <f t="shared" si="0"/>
        <v>0.88</v>
      </c>
      <c r="E16" s="52" t="s">
        <v>256</v>
      </c>
      <c r="G16" s="25">
        <f>'DRC - Data, Perm Crops'!G16*$C16</f>
        <v>47520</v>
      </c>
      <c r="H16" s="25">
        <f>'DRC - Data, Perm Crops'!H16*$C16</f>
        <v>58080</v>
      </c>
      <c r="I16" s="25">
        <f>'DRC - Data, Perm Crops'!I16*$C16</f>
        <v>58080</v>
      </c>
      <c r="J16" s="25">
        <f>'DRC - Data, Perm Crops'!J16*$C16</f>
        <v>50160</v>
      </c>
      <c r="K16" s="25">
        <f>'DRC - Data, Perm Crops'!K16*$C16</f>
        <v>51480</v>
      </c>
      <c r="L16" s="25">
        <f>'DRC - Data, Perm Crops'!L16*$C16</f>
        <v>47520</v>
      </c>
      <c r="M16" s="25">
        <f>'DRC - Data, Perm Crops'!M16*$C16</f>
        <v>52800</v>
      </c>
      <c r="N16" s="25">
        <f>'DRC - Data, Perm Crops'!N16*$C16</f>
        <v>55704</v>
      </c>
      <c r="O16" s="25">
        <f>'DRC - Data, Perm Crops'!O16*$C16</f>
        <v>59840</v>
      </c>
      <c r="P16" s="25">
        <f>'DRC - Data, Perm Crops'!P16*$C16</f>
        <v>61248</v>
      </c>
      <c r="Q16" s="25">
        <f>'DRC - Data, Perm Crops'!Q16*$C16</f>
        <v>65648</v>
      </c>
      <c r="R16" s="25">
        <f>'DRC - Data, Perm Crops'!R16*$C16</f>
        <v>69696</v>
      </c>
      <c r="S16" s="25">
        <f>'DRC - Data, Perm Crops'!S16*$C16</f>
        <v>68376</v>
      </c>
      <c r="T16" s="25">
        <f>'DRC - Data, Perm Crops'!T16*$C16</f>
        <v>67848</v>
      </c>
      <c r="U16" s="25">
        <f>'DRC - Data, Perm Crops'!U16*$C16</f>
        <v>72600</v>
      </c>
      <c r="V16" s="25">
        <f>'DRC - Data, Perm Crops'!V16*$C16</f>
        <v>80168</v>
      </c>
      <c r="W16" s="25">
        <f>'DRC - Data, Perm Crops'!W16*$C16</f>
        <v>77880</v>
      </c>
      <c r="X16" s="25">
        <f>'DRC - Data, Perm Crops'!X16*$C16</f>
        <v>75328</v>
      </c>
      <c r="Y16" s="25">
        <f>'DRC - Data, Perm Crops'!Y16*$C16</f>
        <v>76296</v>
      </c>
      <c r="Z16" s="25">
        <f>'DRC - Data, Perm Crops'!Z16*$C16</f>
        <v>78320</v>
      </c>
      <c r="AA16" s="25">
        <f>'DRC - Data, Perm Crops'!AA16*$C16</f>
        <v>82192</v>
      </c>
      <c r="AB16" s="25">
        <f>'DRC - Data, Perm Crops'!AB16*$C16</f>
        <v>82192</v>
      </c>
      <c r="AC16" s="25">
        <f>'DRC - Data, Perm Crops'!AC16*$C16</f>
        <v>74096</v>
      </c>
      <c r="AD16" s="25">
        <f>'DRC - Data, Perm Crops'!AD16*$C16</f>
        <v>81576</v>
      </c>
      <c r="AE16" s="25">
        <f>'DRC - Data, Perm Crops'!AE16*$C16</f>
        <v>80608</v>
      </c>
      <c r="AF16" s="25">
        <f>'DRC - Data, Perm Crops'!AF16*$C16</f>
        <v>83600</v>
      </c>
      <c r="AG16" s="25">
        <f>'DRC - Data, Perm Crops'!AG16*$C16</f>
        <v>85536</v>
      </c>
      <c r="AH16" s="25">
        <f>'DRC - Data, Perm Crops'!AH16*$C16</f>
        <v>90710.399999999994</v>
      </c>
      <c r="AI16" s="25">
        <f>'DRC - Data, Perm Crops'!AI16*$C16</f>
        <v>83371.199999999997</v>
      </c>
      <c r="AJ16" s="25">
        <f>'DRC - Data, Perm Crops'!AJ16*$C16</f>
        <v>89402.72</v>
      </c>
      <c r="AK16" s="25">
        <f>'DRC - Data, Perm Crops'!AK16*$C16</f>
        <v>83600</v>
      </c>
      <c r="AL16" s="25">
        <f>'DRC - Data, Perm Crops'!AL16*$C16</f>
        <v>81312</v>
      </c>
      <c r="AM16" s="25">
        <f>'DRC - Data, Perm Crops'!AM16*$C16</f>
        <v>79295.92</v>
      </c>
      <c r="AN16" s="25">
        <f>'DRC - Data, Perm Crops'!AN16*$C16</f>
        <v>77744.479999999996</v>
      </c>
      <c r="AO16" s="25">
        <f>'DRC - Data, Perm Crops'!AO16*$C16</f>
        <v>74548.320000000007</v>
      </c>
      <c r="AP16" s="25">
        <f>'DRC - Data, Perm Crops'!AP16*$C16</f>
        <v>65098</v>
      </c>
      <c r="AQ16" s="25">
        <f>'DRC - Data, Perm Crops'!AQ16*$C16</f>
        <v>61863.12</v>
      </c>
      <c r="AR16" s="25">
        <f>'DRC - Data, Perm Crops'!AR16*$C16</f>
        <v>49272.08</v>
      </c>
      <c r="AS16" s="25">
        <f>'DRC - Data, Perm Crops'!AS16*$C16</f>
        <v>42772.4</v>
      </c>
      <c r="AT16" s="25">
        <f>'DRC - Data, Perm Crops'!AT16*$C16</f>
        <v>41154.959999999999</v>
      </c>
      <c r="AU16" s="25">
        <f>'DRC - Data, Perm Crops'!AU16*$C16</f>
        <v>30556.240000000002</v>
      </c>
      <c r="AV16" s="25">
        <f>'DRC - Data, Perm Crops'!AV16*$C16</f>
        <v>28230.400000000001</v>
      </c>
      <c r="AW16" s="25">
        <f>'DRC - Data, Perm Crops'!AW16*$C16</f>
        <v>28204</v>
      </c>
      <c r="AX16" s="25">
        <f>'DRC - Data, Perm Crops'!AX16*$C16</f>
        <v>28177.599999999999</v>
      </c>
      <c r="AY16" s="25">
        <f>'DRC - Data, Perm Crops'!AY16*$C16</f>
        <v>28151.200000000001</v>
      </c>
      <c r="AZ16" s="25">
        <f>'DRC - Data, Perm Crops'!AZ16*$C16</f>
        <v>28124.799999999999</v>
      </c>
      <c r="BA16" s="25">
        <f>'DRC - Data, Perm Crops'!BA16*$C16</f>
        <v>28098.400000000001</v>
      </c>
      <c r="BB16" s="25">
        <f>'DRC - Data, Perm Crops'!BB16*$C16</f>
        <v>28072</v>
      </c>
      <c r="BC16" s="25">
        <f>'DRC - Data, Perm Crops'!BC16*$C16</f>
        <v>28045.599999999999</v>
      </c>
      <c r="BD16" s="25">
        <f>'DRC - Data, Perm Crops'!BD16*$C16</f>
        <v>28019.200000000001</v>
      </c>
      <c r="BE16" s="25">
        <f>'DRC - Data, Perm Crops'!BE16*$C16</f>
        <v>27992.799999999999</v>
      </c>
      <c r="BF16" s="25">
        <f>'DRC - Data, Perm Crops'!BF16*$C16</f>
        <v>27774.560000000001</v>
      </c>
      <c r="BG16" s="25">
        <f>'DRC - Data, Perm Crops'!BG16*$C16</f>
        <v>26136.880000000001</v>
      </c>
      <c r="BH16" s="25">
        <f>'DRC - Data, Perm Crops'!BH16*$C16</f>
        <v>24845.040000000001</v>
      </c>
      <c r="BI16" s="25">
        <f>'DRC - Data, Perm Crops'!BI16*$C16</f>
        <v>27279.119999999999</v>
      </c>
      <c r="BJ16" s="25">
        <f>'DRC - Data, Perm Crops'!BJ16*$C16</f>
        <v>27542.240000000002</v>
      </c>
      <c r="BK16" s="25">
        <f>'DRC - Data, Perm Crops'!BK16*$C16</f>
        <v>27464.799999999999</v>
      </c>
      <c r="BL16" s="25">
        <f>'DRC - Data, Perm Crops'!BL16*$C16</f>
        <v>27407.599999999999</v>
      </c>
      <c r="BM16" s="25">
        <f>'DRC - Data, Perm Crops'!BM16*$C16</f>
        <v>27386.48</v>
      </c>
    </row>
    <row r="17" spans="1:65" x14ac:dyDescent="0.35">
      <c r="A17" s="52" t="s">
        <v>422</v>
      </c>
      <c r="B17" s="111">
        <v>0.25</v>
      </c>
      <c r="C17" s="68">
        <f t="shared" si="0"/>
        <v>0.75</v>
      </c>
      <c r="D17" s="57" t="s">
        <v>437</v>
      </c>
      <c r="E17" s="52" t="s">
        <v>432</v>
      </c>
      <c r="G17" s="25">
        <f>'DRC - Data, Perm Crops'!G17*$C17</f>
        <v>1185000</v>
      </c>
      <c r="H17" s="25">
        <f>'DRC - Data, Perm Crops'!H17*$C17</f>
        <v>1143750</v>
      </c>
      <c r="I17" s="25">
        <f>'DRC - Data, Perm Crops'!I17*$C17</f>
        <v>1071000</v>
      </c>
      <c r="J17" s="25">
        <f>'DRC - Data, Perm Crops'!J17*$C17</f>
        <v>972750</v>
      </c>
      <c r="K17" s="25">
        <f>'DRC - Data, Perm Crops'!K17*$C17</f>
        <v>740250</v>
      </c>
      <c r="L17" s="25">
        <f>'DRC - Data, Perm Crops'!L17*$C17</f>
        <v>750750</v>
      </c>
      <c r="M17" s="25">
        <f>'DRC - Data, Perm Crops'!M17*$C17</f>
        <v>885000</v>
      </c>
      <c r="N17" s="25">
        <f>'DRC - Data, Perm Crops'!N17*$C17</f>
        <v>1138500</v>
      </c>
      <c r="O17" s="25">
        <f>'DRC - Data, Perm Crops'!O17*$C17</f>
        <v>1149000</v>
      </c>
      <c r="P17" s="25">
        <f>'DRC - Data, Perm Crops'!P17*$C17</f>
        <v>1106925</v>
      </c>
      <c r="Q17" s="25">
        <f>'DRC - Data, Perm Crops'!Q17*$C17</f>
        <v>1054050</v>
      </c>
      <c r="R17" s="25">
        <f>'DRC - Data, Perm Crops'!R17*$C17</f>
        <v>993525</v>
      </c>
      <c r="S17" s="25">
        <f>'DRC - Data, Perm Crops'!S17*$C17</f>
        <v>928575</v>
      </c>
      <c r="T17" s="25">
        <f>'DRC - Data, Perm Crops'!T17*$C17</f>
        <v>880875</v>
      </c>
      <c r="U17" s="25">
        <f>'DRC - Data, Perm Crops'!U17*$C17</f>
        <v>866625</v>
      </c>
      <c r="V17" s="25">
        <f>'DRC - Data, Perm Crops'!V17*$C17</f>
        <v>837750</v>
      </c>
      <c r="W17" s="25">
        <f>'DRC - Data, Perm Crops'!W17*$C17</f>
        <v>827850</v>
      </c>
      <c r="X17" s="25">
        <f>'DRC - Data, Perm Crops'!X17*$C17</f>
        <v>816600</v>
      </c>
      <c r="Y17" s="25">
        <f>'DRC - Data, Perm Crops'!Y17*$C17</f>
        <v>798000</v>
      </c>
      <c r="Z17" s="25">
        <f>'DRC - Data, Perm Crops'!Z17*$C17</f>
        <v>783000</v>
      </c>
      <c r="AA17" s="25">
        <f>'DRC - Data, Perm Crops'!AA17*$C17</f>
        <v>810750</v>
      </c>
      <c r="AB17" s="25">
        <f>'DRC - Data, Perm Crops'!AB17*$C17</f>
        <v>769500</v>
      </c>
      <c r="AC17" s="25">
        <f>'DRC - Data, Perm Crops'!AC17*$C17</f>
        <v>745500</v>
      </c>
      <c r="AD17" s="25">
        <f>'DRC - Data, Perm Crops'!AD17*$C17</f>
        <v>774750</v>
      </c>
      <c r="AE17" s="25">
        <f>'DRC - Data, Perm Crops'!AE17*$C17</f>
        <v>778500</v>
      </c>
      <c r="AF17" s="25">
        <f>'DRC - Data, Perm Crops'!AF17*$C17</f>
        <v>757500</v>
      </c>
      <c r="AG17" s="25">
        <f>'DRC - Data, Perm Crops'!AG17*$C17</f>
        <v>717000</v>
      </c>
      <c r="AH17" s="25">
        <f>'DRC - Data, Perm Crops'!AH17*$C17</f>
        <v>771750</v>
      </c>
      <c r="AI17" s="25">
        <f>'DRC - Data, Perm Crops'!AI17*$C17</f>
        <v>765000</v>
      </c>
      <c r="AJ17" s="25">
        <f>'DRC - Data, Perm Crops'!AJ17*$C17</f>
        <v>769057.5</v>
      </c>
      <c r="AK17" s="25">
        <f>'DRC - Data, Perm Crops'!AK17*$C17</f>
        <v>773130</v>
      </c>
      <c r="AL17" s="25">
        <f>'DRC - Data, Perm Crops'!AL17*$C17</f>
        <v>777000</v>
      </c>
      <c r="AM17" s="25">
        <f>'DRC - Data, Perm Crops'!AM17*$C17</f>
        <v>780750</v>
      </c>
      <c r="AN17" s="25">
        <f>'DRC - Data, Perm Crops'!AN17*$C17</f>
        <v>784500</v>
      </c>
      <c r="AO17" s="25">
        <f>'DRC - Data, Perm Crops'!AO17*$C17</f>
        <v>795750</v>
      </c>
      <c r="AP17" s="25">
        <f>'DRC - Data, Perm Crops'!AP17*$C17</f>
        <v>804000</v>
      </c>
      <c r="AQ17" s="25">
        <f>'DRC - Data, Perm Crops'!AQ17*$C17</f>
        <v>832339.5</v>
      </c>
      <c r="AR17" s="25">
        <f>'DRC - Data, Perm Crops'!AR17*$C17</f>
        <v>858614.25</v>
      </c>
      <c r="AS17" s="25">
        <f>'DRC - Data, Perm Crops'!AS17*$C17</f>
        <v>824580</v>
      </c>
      <c r="AT17" s="25">
        <f>'DRC - Data, Perm Crops'!AT17*$C17</f>
        <v>839392.5</v>
      </c>
      <c r="AU17" s="25">
        <f>'DRC - Data, Perm Crops'!AU17*$C17</f>
        <v>813802.5</v>
      </c>
      <c r="AV17" s="25">
        <f>'DRC - Data, Perm Crops'!AV17*$C17</f>
        <v>789030</v>
      </c>
      <c r="AW17" s="25">
        <f>'DRC - Data, Perm Crops'!AW17*$C17</f>
        <v>798975</v>
      </c>
      <c r="AX17" s="25">
        <f>'DRC - Data, Perm Crops'!AX17*$C17</f>
        <v>809077.5</v>
      </c>
      <c r="AY17" s="25">
        <f>'DRC - Data, Perm Crops'!AY17*$C17</f>
        <v>819337.5</v>
      </c>
      <c r="AZ17" s="25">
        <f>'DRC - Data, Perm Crops'!AZ17*$C17</f>
        <v>829725</v>
      </c>
      <c r="BA17" s="25">
        <f>'DRC - Data, Perm Crops'!BA17*$C17</f>
        <v>840262.5</v>
      </c>
      <c r="BB17" s="25">
        <f>'DRC - Data, Perm Crops'!BB17*$C17</f>
        <v>850935</v>
      </c>
      <c r="BC17" s="25">
        <f>'DRC - Data, Perm Crops'!BC17*$C17</f>
        <v>862425</v>
      </c>
      <c r="BD17" s="25">
        <f>'DRC - Data, Perm Crops'!BD17*$C17</f>
        <v>872687.25</v>
      </c>
      <c r="BE17" s="25">
        <f>'DRC - Data, Perm Crops'!BE17*$C17</f>
        <v>889555.5</v>
      </c>
      <c r="BF17" s="25">
        <f>'DRC - Data, Perm Crops'!BF17*$C17</f>
        <v>1107702</v>
      </c>
      <c r="BG17" s="25">
        <f>'DRC - Data, Perm Crops'!BG17*$C17</f>
        <v>1322693.25</v>
      </c>
      <c r="BH17" s="25">
        <f>'DRC - Data, Perm Crops'!BH17*$C17</f>
        <v>1350000</v>
      </c>
      <c r="BI17" s="25">
        <f>'DRC - Data, Perm Crops'!BI17*$C17</f>
        <v>1365000</v>
      </c>
      <c r="BJ17" s="25">
        <f>'DRC - Data, Perm Crops'!BJ17*$C17</f>
        <v>1350000</v>
      </c>
      <c r="BK17" s="25">
        <f>'DRC - Data, Perm Crops'!BK17*$C17</f>
        <v>1365000</v>
      </c>
      <c r="BL17" s="25">
        <f>'DRC - Data, Perm Crops'!BL17*$C17</f>
        <v>1372500</v>
      </c>
      <c r="BM17" s="25">
        <f>'DRC - Data, Perm Crops'!BM17*$C17</f>
        <v>1376564.25</v>
      </c>
    </row>
    <row r="18" spans="1:65" x14ac:dyDescent="0.35">
      <c r="A18" s="52" t="s">
        <v>422</v>
      </c>
      <c r="B18" s="111">
        <v>0.15</v>
      </c>
      <c r="C18" s="68">
        <f t="shared" si="0"/>
        <v>0.85</v>
      </c>
      <c r="D18" s="57" t="s">
        <v>437</v>
      </c>
      <c r="E18" s="52" t="s">
        <v>434</v>
      </c>
      <c r="G18" s="25">
        <f>'DRC - Data, Perm Crops'!G18*$C18</f>
        <v>112200</v>
      </c>
      <c r="H18" s="25">
        <f>'DRC - Data, Perm Crops'!H18*$C18</f>
        <v>107950</v>
      </c>
      <c r="I18" s="25">
        <f>'DRC - Data, Perm Crops'!I18*$C18</f>
        <v>101150</v>
      </c>
      <c r="J18" s="25">
        <f>'DRC - Data, Perm Crops'!J18*$C18</f>
        <v>91800</v>
      </c>
      <c r="K18" s="25">
        <f>'DRC - Data, Perm Crops'!K18*$C18</f>
        <v>69700</v>
      </c>
      <c r="L18" s="25">
        <f>'DRC - Data, Perm Crops'!L18*$C18</f>
        <v>70550</v>
      </c>
      <c r="M18" s="25">
        <f>'DRC - Data, Perm Crops'!M18*$C18</f>
        <v>86615</v>
      </c>
      <c r="N18" s="25">
        <f>'DRC - Data, Perm Crops'!N18*$C18</f>
        <v>86955</v>
      </c>
      <c r="O18" s="25">
        <f>'DRC - Data, Perm Crops'!O18*$C18</f>
        <v>93500</v>
      </c>
      <c r="P18" s="25">
        <f>'DRC - Data, Perm Crops'!P18*$C18</f>
        <v>81515</v>
      </c>
      <c r="Q18" s="25">
        <f>'DRC - Data, Perm Crops'!Q18*$C18</f>
        <v>77690</v>
      </c>
      <c r="R18" s="25">
        <f>'DRC - Data, Perm Crops'!R18*$C18</f>
        <v>73185</v>
      </c>
      <c r="S18" s="25">
        <f>'DRC - Data, Perm Crops'!S18*$C18</f>
        <v>68425</v>
      </c>
      <c r="T18" s="25">
        <f>'DRC - Data, Perm Crops'!T18*$C18</f>
        <v>64855</v>
      </c>
      <c r="U18" s="25">
        <f>'DRC - Data, Perm Crops'!U18*$C18</f>
        <v>63835</v>
      </c>
      <c r="V18" s="25">
        <f>'DRC - Data, Perm Crops'!V18*$C18</f>
        <v>61625</v>
      </c>
      <c r="W18" s="25">
        <f>'DRC - Data, Perm Crops'!W18*$C18</f>
        <v>60860</v>
      </c>
      <c r="X18" s="25">
        <f>'DRC - Data, Perm Crops'!X18*$C18</f>
        <v>60180</v>
      </c>
      <c r="Y18" s="25">
        <f>'DRC - Data, Perm Crops'!Y18*$C18</f>
        <v>59500</v>
      </c>
      <c r="Z18" s="25">
        <f>'DRC - Data, Perm Crops'!Z18*$C18</f>
        <v>58905</v>
      </c>
      <c r="AA18" s="25">
        <f>'DRC - Data, Perm Crops'!AA18*$C18</f>
        <v>55250</v>
      </c>
      <c r="AB18" s="25">
        <f>'DRC - Data, Perm Crops'!AB18*$C18</f>
        <v>55250</v>
      </c>
      <c r="AC18" s="25">
        <f>'DRC - Data, Perm Crops'!AC18*$C18</f>
        <v>55250</v>
      </c>
      <c r="AD18" s="25">
        <f>'DRC - Data, Perm Crops'!AD18*$C18</f>
        <v>59500</v>
      </c>
      <c r="AE18" s="25">
        <f>'DRC - Data, Perm Crops'!AE18*$C18</f>
        <v>59500</v>
      </c>
      <c r="AF18" s="25">
        <f>'DRC - Data, Perm Crops'!AF18*$C18</f>
        <v>59500</v>
      </c>
      <c r="AG18" s="25">
        <f>'DRC - Data, Perm Crops'!AG18*$C18</f>
        <v>59500</v>
      </c>
      <c r="AH18" s="25">
        <f>'DRC - Data, Perm Crops'!AH18*$C18</f>
        <v>62900</v>
      </c>
      <c r="AI18" s="25">
        <f>'DRC - Data, Perm Crops'!AI18*$C18</f>
        <v>62900</v>
      </c>
      <c r="AJ18" s="25">
        <f>'DRC - Data, Perm Crops'!AJ18*$C18</f>
        <v>61200</v>
      </c>
      <c r="AK18" s="25">
        <f>'DRC - Data, Perm Crops'!AK18*$C18</f>
        <v>61708.299999999996</v>
      </c>
      <c r="AL18" s="25">
        <f>'DRC - Data, Perm Crops'!AL18*$C18</f>
        <v>61625</v>
      </c>
      <c r="AM18" s="25">
        <f>'DRC - Data, Perm Crops'!AM18*$C18</f>
        <v>62050</v>
      </c>
      <c r="AN18" s="25">
        <f>'DRC - Data, Perm Crops'!AN18*$C18</f>
        <v>62645</v>
      </c>
      <c r="AO18" s="25">
        <f>'DRC - Data, Perm Crops'!AO18*$C18</f>
        <v>62900</v>
      </c>
      <c r="AP18" s="25">
        <f>'DRC - Data, Perm Crops'!AP18*$C18</f>
        <v>63750</v>
      </c>
      <c r="AQ18" s="25">
        <f>'DRC - Data, Perm Crops'!AQ18*$C18</f>
        <v>56100</v>
      </c>
      <c r="AR18" s="25">
        <f>'DRC - Data, Perm Crops'!AR18*$C18</f>
        <v>57258.549999999996</v>
      </c>
      <c r="AS18" s="25">
        <f>'DRC - Data, Perm Crops'!AS18*$C18</f>
        <v>56950</v>
      </c>
      <c r="AT18" s="25">
        <f>'DRC - Data, Perm Crops'!AT18*$C18</f>
        <v>51000</v>
      </c>
      <c r="AU18" s="25">
        <f>'DRC - Data, Perm Crops'!AU18*$C18</f>
        <v>42500</v>
      </c>
      <c r="AV18" s="25">
        <f>'DRC - Data, Perm Crops'!AV18*$C18</f>
        <v>38250</v>
      </c>
      <c r="AW18" s="25">
        <f>'DRC - Data, Perm Crops'!AW18*$C18</f>
        <v>38250</v>
      </c>
      <c r="AX18" s="25">
        <f>'DRC - Data, Perm Crops'!AX18*$C18</f>
        <v>38250</v>
      </c>
      <c r="AY18" s="25">
        <f>'DRC - Data, Perm Crops'!AY18*$C18</f>
        <v>39100</v>
      </c>
      <c r="AZ18" s="25">
        <f>'DRC - Data, Perm Crops'!AZ18*$C18</f>
        <v>39950</v>
      </c>
      <c r="BA18" s="25">
        <f>'DRC - Data, Perm Crops'!BA18*$C18</f>
        <v>39950</v>
      </c>
      <c r="BB18" s="25">
        <f>'DRC - Data, Perm Crops'!BB18*$C18</f>
        <v>40800</v>
      </c>
      <c r="BC18" s="25">
        <f>'DRC - Data, Perm Crops'!BC18*$C18</f>
        <v>41480</v>
      </c>
      <c r="BD18" s="25">
        <f>'DRC - Data, Perm Crops'!BD18*$C18</f>
        <v>42075</v>
      </c>
      <c r="BE18" s="25">
        <f>'DRC - Data, Perm Crops'!BE18*$C18</f>
        <v>59500</v>
      </c>
      <c r="BF18" s="25">
        <f>'DRC - Data, Perm Crops'!BF18*$C18</f>
        <v>63750</v>
      </c>
      <c r="BG18" s="25">
        <f>'DRC - Data, Perm Crops'!BG18*$C18</f>
        <v>63750</v>
      </c>
      <c r="BH18" s="25">
        <f>'DRC - Data, Perm Crops'!BH18*$C18</f>
        <v>41199.5</v>
      </c>
      <c r="BI18" s="25">
        <f>'DRC - Data, Perm Crops'!BI18*$C18</f>
        <v>41318.5</v>
      </c>
      <c r="BJ18" s="25">
        <f>'DRC - Data, Perm Crops'!BJ18*$C18</f>
        <v>41480</v>
      </c>
      <c r="BK18" s="25">
        <f>'DRC - Data, Perm Crops'!BK18*$C18</f>
        <v>41624.5</v>
      </c>
      <c r="BL18" s="25">
        <f>'DRC - Data, Perm Crops'!BL18*$C18</f>
        <v>41769</v>
      </c>
      <c r="BM18" s="25">
        <f>'DRC - Data, Perm Crops'!BM18*$C18</f>
        <v>0</v>
      </c>
    </row>
    <row r="19" spans="1:65" x14ac:dyDescent="0.35">
      <c r="A19" s="52" t="s">
        <v>422</v>
      </c>
      <c r="B19" s="111">
        <v>0.4</v>
      </c>
      <c r="C19" s="68">
        <f t="shared" si="0"/>
        <v>0.6</v>
      </c>
      <c r="E19" s="52" t="s">
        <v>261</v>
      </c>
      <c r="G19" s="25">
        <f>'DRC - Data, Perm Crops'!G19*$C19</f>
        <v>23040</v>
      </c>
      <c r="H19" s="25">
        <f>'DRC - Data, Perm Crops'!H19*$C19</f>
        <v>22920</v>
      </c>
      <c r="I19" s="25">
        <f>'DRC - Data, Perm Crops'!I19*$C19</f>
        <v>24660</v>
      </c>
      <c r="J19" s="25">
        <f>'DRC - Data, Perm Crops'!J19*$C19</f>
        <v>20700</v>
      </c>
      <c r="K19" s="25">
        <f>'DRC - Data, Perm Crops'!K19*$C19</f>
        <v>14220</v>
      </c>
      <c r="L19" s="25">
        <f>'DRC - Data, Perm Crops'!L19*$C19</f>
        <v>16920</v>
      </c>
      <c r="M19" s="25">
        <f>'DRC - Data, Perm Crops'!M19*$C19</f>
        <v>18540</v>
      </c>
      <c r="N19" s="25">
        <f>'DRC - Data, Perm Crops'!N19*$C19</f>
        <v>24540</v>
      </c>
      <c r="O19" s="25">
        <f>'DRC - Data, Perm Crops'!O19*$C19</f>
        <v>27000</v>
      </c>
      <c r="P19" s="25">
        <f>'DRC - Data, Perm Crops'!P19*$C19</f>
        <v>25440</v>
      </c>
      <c r="Q19" s="25">
        <f>'DRC - Data, Perm Crops'!Q19*$C19</f>
        <v>24300</v>
      </c>
      <c r="R19" s="25">
        <f>'DRC - Data, Perm Crops'!R19*$C19</f>
        <v>23280</v>
      </c>
      <c r="S19" s="25">
        <f>'DRC - Data, Perm Crops'!S19*$C19</f>
        <v>19800</v>
      </c>
      <c r="T19" s="25">
        <f>'DRC - Data, Perm Crops'!T19*$C19</f>
        <v>18900</v>
      </c>
      <c r="U19" s="25">
        <f>'DRC - Data, Perm Crops'!U19*$C19</f>
        <v>17280</v>
      </c>
      <c r="V19" s="25">
        <f>'DRC - Data, Perm Crops'!V19*$C19</f>
        <v>18660</v>
      </c>
      <c r="W19" s="25">
        <f>'DRC - Data, Perm Crops'!W19*$C19</f>
        <v>17580</v>
      </c>
      <c r="X19" s="25">
        <f>'DRC - Data, Perm Crops'!X19*$C19</f>
        <v>12389.4</v>
      </c>
      <c r="Y19" s="25">
        <f>'DRC - Data, Perm Crops'!Y19*$C19</f>
        <v>12391.8</v>
      </c>
      <c r="Z19" s="25">
        <f>'DRC - Data, Perm Crops'!Z19*$C19</f>
        <v>12280.8</v>
      </c>
      <c r="AA19" s="25">
        <f>'DRC - Data, Perm Crops'!AA19*$C19</f>
        <v>12897</v>
      </c>
      <c r="AB19" s="25">
        <f>'DRC - Data, Perm Crops'!AB19*$C19</f>
        <v>13551</v>
      </c>
      <c r="AC19" s="25">
        <f>'DRC - Data, Perm Crops'!AC19*$C19</f>
        <v>14223</v>
      </c>
      <c r="AD19" s="25">
        <f>'DRC - Data, Perm Crops'!AD19*$C19</f>
        <v>9600</v>
      </c>
      <c r="AE19" s="25">
        <f>'DRC - Data, Perm Crops'!AE19*$C19</f>
        <v>9000</v>
      </c>
      <c r="AF19" s="25">
        <f>'DRC - Data, Perm Crops'!AF19*$C19</f>
        <v>10536</v>
      </c>
      <c r="AG19" s="25">
        <f>'DRC - Data, Perm Crops'!AG19*$C19</f>
        <v>10200</v>
      </c>
      <c r="AH19" s="25">
        <f>'DRC - Data, Perm Crops'!AH19*$C19</f>
        <v>8976</v>
      </c>
      <c r="AI19" s="25">
        <f>'DRC - Data, Perm Crops'!AI19*$C19</f>
        <v>8874</v>
      </c>
      <c r="AJ19" s="25">
        <f>'DRC - Data, Perm Crops'!AJ19*$C19</f>
        <v>7674</v>
      </c>
      <c r="AK19" s="25">
        <f>'DRC - Data, Perm Crops'!AK19*$C19</f>
        <v>6694.2</v>
      </c>
      <c r="AL19" s="25">
        <f>'DRC - Data, Perm Crops'!AL19*$C19</f>
        <v>5842.8</v>
      </c>
      <c r="AM19" s="25">
        <f>'DRC - Data, Perm Crops'!AM19*$C19</f>
        <v>5098.2</v>
      </c>
      <c r="AN19" s="25">
        <f>'DRC - Data, Perm Crops'!AN19*$C19</f>
        <v>4448.3999999999996</v>
      </c>
      <c r="AO19" s="25">
        <f>'DRC - Data, Perm Crops'!AO19*$C19</f>
        <v>3870</v>
      </c>
      <c r="AP19" s="25">
        <f>'DRC - Data, Perm Crops'!AP19*$C19</f>
        <v>3366.6</v>
      </c>
      <c r="AQ19" s="25">
        <f>'DRC - Data, Perm Crops'!AQ19*$C19</f>
        <v>3164.4</v>
      </c>
      <c r="AR19" s="25">
        <f>'DRC - Data, Perm Crops'!AR19*$C19</f>
        <v>2974.2</v>
      </c>
      <c r="AS19" s="25">
        <f>'DRC - Data, Perm Crops'!AS19*$C19</f>
        <v>3000</v>
      </c>
      <c r="AT19" s="25">
        <f>'DRC - Data, Perm Crops'!AT19*$C19</f>
        <v>2819.4</v>
      </c>
      <c r="AU19" s="25">
        <f>'DRC - Data, Perm Crops'!AU19*$C19</f>
        <v>2529.6</v>
      </c>
      <c r="AV19" s="25">
        <f>'DRC - Data, Perm Crops'!AV19*$C19</f>
        <v>2269.7999999999997</v>
      </c>
      <c r="AW19" s="25">
        <f>'DRC - Data, Perm Crops'!AW19*$C19</f>
        <v>2124.6</v>
      </c>
      <c r="AX19" s="25">
        <f>'DRC - Data, Perm Crops'!AX19*$C19</f>
        <v>2980.2</v>
      </c>
      <c r="AY19" s="25">
        <f>'DRC - Data, Perm Crops'!AY19*$C19</f>
        <v>5857.2</v>
      </c>
      <c r="AZ19" s="25">
        <f>'DRC - Data, Perm Crops'!AZ19*$C19</f>
        <v>3432.6</v>
      </c>
      <c r="BA19" s="25">
        <f>'DRC - Data, Perm Crops'!BA19*$C19</f>
        <v>7072.2</v>
      </c>
      <c r="BB19" s="25">
        <f>'DRC - Data, Perm Crops'!BB19*$C19</f>
        <v>6795.5999999999995</v>
      </c>
      <c r="BC19" s="25">
        <f>'DRC - Data, Perm Crops'!BC19*$C19</f>
        <v>6795.5999999999995</v>
      </c>
      <c r="BD19" s="25">
        <f>'DRC - Data, Perm Crops'!BD19*$C19</f>
        <v>6875.4</v>
      </c>
      <c r="BE19" s="25">
        <f>'DRC - Data, Perm Crops'!BE19*$C19</f>
        <v>6992.4</v>
      </c>
      <c r="BF19" s="25">
        <f>'DRC - Data, Perm Crops'!BF19*$C19</f>
        <v>7065.5999999999995</v>
      </c>
      <c r="BG19" s="25">
        <f>'DRC - Data, Perm Crops'!BG19*$C19</f>
        <v>5880</v>
      </c>
      <c r="BH19" s="25">
        <f>'DRC - Data, Perm Crops'!BH19*$C19</f>
        <v>6540</v>
      </c>
      <c r="BI19" s="25">
        <f>'DRC - Data, Perm Crops'!BI19*$C19</f>
        <v>6600</v>
      </c>
      <c r="BJ19" s="25">
        <f>'DRC - Data, Perm Crops'!BJ19*$C19</f>
        <v>7200</v>
      </c>
      <c r="BK19" s="25">
        <f>'DRC - Data, Perm Crops'!BK19*$C19</f>
        <v>7920</v>
      </c>
      <c r="BL19" s="25">
        <f>'DRC - Data, Perm Crops'!BL19*$C19</f>
        <v>8160</v>
      </c>
      <c r="BM19" s="25">
        <f>'DRC - Data, Perm Crops'!BM19*$C19</f>
        <v>6000</v>
      </c>
    </row>
    <row r="20" spans="1:65" x14ac:dyDescent="0.35">
      <c r="A20" s="52" t="s">
        <v>422</v>
      </c>
      <c r="B20" s="111">
        <v>0.9</v>
      </c>
      <c r="C20" s="68">
        <f t="shared" si="0"/>
        <v>9.9999999999999978E-2</v>
      </c>
      <c r="E20" s="52" t="s">
        <v>427</v>
      </c>
      <c r="G20" s="25">
        <f>'DRC - Data, Perm Crops'!G20*$C20</f>
        <v>29.999999999999993</v>
      </c>
      <c r="H20" s="25">
        <f>'DRC - Data, Perm Crops'!H20*$C20</f>
        <v>29.999999999999993</v>
      </c>
      <c r="I20" s="25">
        <f>'DRC - Data, Perm Crops'!I20*$C20</f>
        <v>29.999999999999993</v>
      </c>
      <c r="J20" s="25">
        <f>'DRC - Data, Perm Crops'!J20*$C20</f>
        <v>29.999999999999993</v>
      </c>
      <c r="K20" s="25">
        <f>'DRC - Data, Perm Crops'!K20*$C20</f>
        <v>39.999999999999993</v>
      </c>
      <c r="L20" s="25">
        <f>'DRC - Data, Perm Crops'!L20*$C20</f>
        <v>49.999999999999986</v>
      </c>
      <c r="M20" s="25">
        <f>'DRC - Data, Perm Crops'!M20*$C20</f>
        <v>49.999999999999986</v>
      </c>
      <c r="N20" s="25">
        <f>'DRC - Data, Perm Crops'!N20*$C20</f>
        <v>39.999999999999993</v>
      </c>
      <c r="O20" s="25">
        <f>'DRC - Data, Perm Crops'!O20*$C20</f>
        <v>49.999999999999986</v>
      </c>
      <c r="P20" s="25">
        <f>'DRC - Data, Perm Crops'!P20*$C20</f>
        <v>14.999999999999996</v>
      </c>
      <c r="Q20" s="25">
        <f>'DRC - Data, Perm Crops'!Q20*$C20</f>
        <v>9.9999999999999982</v>
      </c>
      <c r="R20" s="25">
        <f>'DRC - Data, Perm Crops'!R20*$C20</f>
        <v>12.999999999999996</v>
      </c>
      <c r="S20" s="25">
        <f>'DRC - Data, Perm Crops'!S20*$C20</f>
        <v>9.9999999999999982</v>
      </c>
      <c r="T20" s="25">
        <f>'DRC - Data, Perm Crops'!T20*$C20</f>
        <v>0.59999999999999987</v>
      </c>
      <c r="U20" s="25">
        <f>'DRC - Data, Perm Crops'!U20*$C20</f>
        <v>0</v>
      </c>
      <c r="V20" s="25">
        <f>'DRC - Data, Perm Crops'!V20*$C20</f>
        <v>0</v>
      </c>
      <c r="W20" s="25">
        <f>'DRC - Data, Perm Crops'!W20*$C20</f>
        <v>0</v>
      </c>
      <c r="X20" s="25">
        <f>'DRC - Data, Perm Crops'!X20*$C20</f>
        <v>0</v>
      </c>
      <c r="Y20" s="25">
        <f>'DRC - Data, Perm Crops'!Y20*$C20</f>
        <v>0</v>
      </c>
      <c r="Z20" s="25">
        <f>'DRC - Data, Perm Crops'!Z20*$C20</f>
        <v>0</v>
      </c>
      <c r="AA20" s="25">
        <f>'DRC - Data, Perm Crops'!AA20*$C20</f>
        <v>0</v>
      </c>
      <c r="AB20" s="25">
        <f>'DRC - Data, Perm Crops'!AB20*$C20</f>
        <v>0</v>
      </c>
      <c r="AC20" s="25">
        <f>'DRC - Data, Perm Crops'!AC20*$C20</f>
        <v>0</v>
      </c>
      <c r="AD20" s="25">
        <f>'DRC - Data, Perm Crops'!AD20*$C20</f>
        <v>0</v>
      </c>
      <c r="AE20" s="25">
        <f>'DRC - Data, Perm Crops'!AE20*$C20</f>
        <v>0</v>
      </c>
      <c r="AF20" s="25">
        <f>'DRC - Data, Perm Crops'!AF20*$C20</f>
        <v>0</v>
      </c>
      <c r="AG20" s="25">
        <f>'DRC - Data, Perm Crops'!AG20*$C20</f>
        <v>0</v>
      </c>
      <c r="AH20" s="25">
        <f>'DRC - Data, Perm Crops'!AH20*$C20</f>
        <v>0</v>
      </c>
      <c r="AI20" s="25">
        <f>'DRC - Data, Perm Crops'!AI20*$C20</f>
        <v>0</v>
      </c>
      <c r="AJ20" s="25">
        <f>'DRC - Data, Perm Crops'!AJ20*$C20</f>
        <v>0</v>
      </c>
      <c r="AK20" s="25">
        <f>'DRC - Data, Perm Crops'!AK20*$C20</f>
        <v>0</v>
      </c>
      <c r="AL20" s="25">
        <f>'DRC - Data, Perm Crops'!AL20*$C20</f>
        <v>0</v>
      </c>
      <c r="AM20" s="25">
        <f>'DRC - Data, Perm Crops'!AM20*$C20</f>
        <v>0</v>
      </c>
      <c r="AN20" s="25">
        <f>'DRC - Data, Perm Crops'!AN20*$C20</f>
        <v>0</v>
      </c>
      <c r="AO20" s="25">
        <f>'DRC - Data, Perm Crops'!AO20*$C20</f>
        <v>0</v>
      </c>
      <c r="AP20" s="25">
        <f>'DRC - Data, Perm Crops'!AP20*$C20</f>
        <v>0</v>
      </c>
      <c r="AQ20" s="25">
        <f>'DRC - Data, Perm Crops'!AQ20*$C20</f>
        <v>0</v>
      </c>
      <c r="AR20" s="25">
        <f>'DRC - Data, Perm Crops'!AR20*$C20</f>
        <v>0</v>
      </c>
      <c r="AS20" s="25">
        <f>'DRC - Data, Perm Crops'!AS20*$C20</f>
        <v>0</v>
      </c>
      <c r="AT20" s="25">
        <f>'DRC - Data, Perm Crops'!AT20*$C20</f>
        <v>0</v>
      </c>
      <c r="AU20" s="25">
        <f>'DRC - Data, Perm Crops'!AU20*$C20</f>
        <v>0</v>
      </c>
      <c r="AV20" s="25">
        <f>'DRC - Data, Perm Crops'!AV20*$C20</f>
        <v>0</v>
      </c>
      <c r="AW20" s="25">
        <f>'DRC - Data, Perm Crops'!AW20*$C20</f>
        <v>0</v>
      </c>
      <c r="AX20" s="25">
        <f>'DRC - Data, Perm Crops'!AX20*$C20</f>
        <v>0</v>
      </c>
      <c r="AY20" s="25">
        <f>'DRC - Data, Perm Crops'!AY20*$C20</f>
        <v>0</v>
      </c>
      <c r="AZ20" s="25">
        <f>'DRC - Data, Perm Crops'!AZ20*$C20</f>
        <v>0</v>
      </c>
      <c r="BA20" s="25">
        <f>'DRC - Data, Perm Crops'!BA20*$C20</f>
        <v>0</v>
      </c>
      <c r="BB20" s="25">
        <f>'DRC - Data, Perm Crops'!BB20*$C20</f>
        <v>0</v>
      </c>
      <c r="BC20" s="25">
        <f>'DRC - Data, Perm Crops'!BC20*$C20</f>
        <v>0</v>
      </c>
      <c r="BD20" s="25">
        <f>'DRC - Data, Perm Crops'!BD20*$C20</f>
        <v>0</v>
      </c>
      <c r="BE20" s="25">
        <f>'DRC - Data, Perm Crops'!BE20*$C20</f>
        <v>0</v>
      </c>
      <c r="BF20" s="25">
        <f>'DRC - Data, Perm Crops'!BF20*$C20</f>
        <v>0</v>
      </c>
      <c r="BG20" s="25">
        <f>'DRC - Data, Perm Crops'!BG20*$C20</f>
        <v>0</v>
      </c>
      <c r="BH20" s="25">
        <f>'DRC - Data, Perm Crops'!BH20*$C20</f>
        <v>0</v>
      </c>
      <c r="BI20" s="25">
        <f>'DRC - Data, Perm Crops'!BI20*$C20</f>
        <v>0</v>
      </c>
      <c r="BJ20" s="25">
        <f>'DRC - Data, Perm Crops'!BJ20*$C20</f>
        <v>0</v>
      </c>
      <c r="BK20" s="25">
        <f>'DRC - Data, Perm Crops'!BK20*$C20</f>
        <v>0</v>
      </c>
      <c r="BL20" s="25">
        <f>'DRC - Data, Perm Crops'!BL20*$C20</f>
        <v>0</v>
      </c>
      <c r="BM20" s="25">
        <f>'DRC - Data, Perm Crops'!BM20*$C20</f>
        <v>0</v>
      </c>
    </row>
    <row r="21" spans="1:65" x14ac:dyDescent="0.35">
      <c r="A21" s="52" t="s">
        <v>422</v>
      </c>
      <c r="B21" s="111">
        <v>0.96</v>
      </c>
      <c r="C21" s="68">
        <f t="shared" si="0"/>
        <v>4.0000000000000036E-2</v>
      </c>
      <c r="E21" s="52" t="s">
        <v>258</v>
      </c>
      <c r="G21" s="25">
        <f>'DRC - Data, Perm Crops'!G21*$C21</f>
        <v>280.00000000000023</v>
      </c>
      <c r="H21" s="25">
        <f>'DRC - Data, Perm Crops'!H21*$C21</f>
        <v>320.00000000000028</v>
      </c>
      <c r="I21" s="25">
        <f>'DRC - Data, Perm Crops'!I21*$C21</f>
        <v>340.00000000000028</v>
      </c>
      <c r="J21" s="25">
        <f>'DRC - Data, Perm Crops'!J21*$C21</f>
        <v>280.00000000000023</v>
      </c>
      <c r="K21" s="25">
        <f>'DRC - Data, Perm Crops'!K21*$C21</f>
        <v>340.00000000000028</v>
      </c>
      <c r="L21" s="25">
        <f>'DRC - Data, Perm Crops'!L21*$C21</f>
        <v>400.00000000000034</v>
      </c>
      <c r="M21" s="25">
        <f>'DRC - Data, Perm Crops'!M21*$C21</f>
        <v>200.00000000000017</v>
      </c>
      <c r="N21" s="25">
        <f>'DRC - Data, Perm Crops'!N21*$C21</f>
        <v>320.00000000000028</v>
      </c>
      <c r="O21" s="25">
        <f>'DRC - Data, Perm Crops'!O21*$C21</f>
        <v>314.3600000000003</v>
      </c>
      <c r="P21" s="25">
        <f>'DRC - Data, Perm Crops'!P21*$C21</f>
        <v>292.04000000000025</v>
      </c>
      <c r="Q21" s="25">
        <f>'DRC - Data, Perm Crops'!Q21*$C21</f>
        <v>300.00000000000028</v>
      </c>
      <c r="R21" s="25">
        <f>'DRC - Data, Perm Crops'!R21*$C21</f>
        <v>304.00000000000028</v>
      </c>
      <c r="S21" s="25">
        <f>'DRC - Data, Perm Crops'!S21*$C21</f>
        <v>284.00000000000023</v>
      </c>
      <c r="T21" s="25">
        <f>'DRC - Data, Perm Crops'!T21*$C21</f>
        <v>268.00000000000023</v>
      </c>
      <c r="U21" s="25">
        <f>'DRC - Data, Perm Crops'!U21*$C21</f>
        <v>268.00000000000023</v>
      </c>
      <c r="V21" s="25">
        <f>'DRC - Data, Perm Crops'!V21*$C21</f>
        <v>272.00000000000023</v>
      </c>
      <c r="W21" s="25">
        <f>'DRC - Data, Perm Crops'!W21*$C21</f>
        <v>268.00000000000023</v>
      </c>
      <c r="X21" s="25">
        <f>'DRC - Data, Perm Crops'!X21*$C21</f>
        <v>268.00000000000023</v>
      </c>
      <c r="Y21" s="25">
        <f>'DRC - Data, Perm Crops'!Y21*$C21</f>
        <v>240.00000000000023</v>
      </c>
      <c r="Z21" s="25">
        <f>'DRC - Data, Perm Crops'!Z21*$C21</f>
        <v>244.00000000000023</v>
      </c>
      <c r="AA21" s="25">
        <f>'DRC - Data, Perm Crops'!AA21*$C21</f>
        <v>192.40000000000018</v>
      </c>
      <c r="AB21" s="25">
        <f>'DRC - Data, Perm Crops'!AB21*$C21</f>
        <v>179.24000000000015</v>
      </c>
      <c r="AC21" s="25">
        <f>'DRC - Data, Perm Crops'!AC21*$C21</f>
        <v>189.92000000000016</v>
      </c>
      <c r="AD21" s="25">
        <f>'DRC - Data, Perm Crops'!AD21*$C21</f>
        <v>198.20000000000019</v>
      </c>
      <c r="AE21" s="25">
        <f>'DRC - Data, Perm Crops'!AE21*$C21</f>
        <v>193.60000000000016</v>
      </c>
      <c r="AF21" s="25">
        <f>'DRC - Data, Perm Crops'!AF21*$C21</f>
        <v>135.20000000000013</v>
      </c>
      <c r="AG21" s="25">
        <f>'DRC - Data, Perm Crops'!AG21*$C21</f>
        <v>81.200000000000074</v>
      </c>
      <c r="AH21" s="25">
        <f>'DRC - Data, Perm Crops'!AH21*$C21</f>
        <v>124.00000000000011</v>
      </c>
      <c r="AI21" s="25">
        <f>'DRC - Data, Perm Crops'!AI21*$C21</f>
        <v>124.00000000000011</v>
      </c>
      <c r="AJ21" s="25">
        <f>'DRC - Data, Perm Crops'!AJ21*$C21</f>
        <v>124.56000000000012</v>
      </c>
      <c r="AK21" s="25">
        <f>'DRC - Data, Perm Crops'!AK21*$C21</f>
        <v>130.00000000000011</v>
      </c>
      <c r="AL21" s="25">
        <f>'DRC - Data, Perm Crops'!AL21*$C21</f>
        <v>124.80000000000011</v>
      </c>
      <c r="AM21" s="25">
        <f>'DRC - Data, Perm Crops'!AM21*$C21</f>
        <v>134.08000000000013</v>
      </c>
      <c r="AN21" s="25">
        <f>'DRC - Data, Perm Crops'!AN21*$C21</f>
        <v>136.20000000000013</v>
      </c>
      <c r="AO21" s="25">
        <f>'DRC - Data, Perm Crops'!AO21*$C21</f>
        <v>136.72000000000011</v>
      </c>
      <c r="AP21" s="25">
        <f>'DRC - Data, Perm Crops'!AP21*$C21</f>
        <v>137.24000000000012</v>
      </c>
      <c r="AQ21" s="25">
        <f>'DRC - Data, Perm Crops'!AQ21*$C21</f>
        <v>137.32000000000014</v>
      </c>
      <c r="AR21" s="25">
        <f>'DRC - Data, Perm Crops'!AR21*$C21</f>
        <v>133.12000000000012</v>
      </c>
      <c r="AS21" s="25">
        <f>'DRC - Data, Perm Crops'!AS21*$C21</f>
        <v>87.320000000000078</v>
      </c>
      <c r="AT21" s="25">
        <f>'DRC - Data, Perm Crops'!AT21*$C21</f>
        <v>75.160000000000068</v>
      </c>
      <c r="AU21" s="25">
        <f>'DRC - Data, Perm Crops'!AU21*$C21</f>
        <v>64.600000000000051</v>
      </c>
      <c r="AV21" s="25">
        <f>'DRC - Data, Perm Crops'!AV21*$C21</f>
        <v>55.560000000000052</v>
      </c>
      <c r="AW21" s="25">
        <f>'DRC - Data, Perm Crops'!AW21*$C21</f>
        <v>62.400000000000055</v>
      </c>
      <c r="AX21" s="25">
        <f>'DRC - Data, Perm Crops'!AX21*$C21</f>
        <v>62.400000000000055</v>
      </c>
      <c r="AY21" s="25">
        <f>'DRC - Data, Perm Crops'!AY21*$C21</f>
        <v>62.800000000000054</v>
      </c>
      <c r="AZ21" s="25">
        <f>'DRC - Data, Perm Crops'!AZ21*$C21</f>
        <v>70.400000000000063</v>
      </c>
      <c r="BA21" s="25">
        <f>'DRC - Data, Perm Crops'!BA21*$C21</f>
        <v>70.400000000000063</v>
      </c>
      <c r="BB21" s="25">
        <f>'DRC - Data, Perm Crops'!BB21*$C21</f>
        <v>88.800000000000082</v>
      </c>
      <c r="BC21" s="25">
        <f>'DRC - Data, Perm Crops'!BC21*$C21</f>
        <v>99.560000000000088</v>
      </c>
      <c r="BD21" s="25">
        <f>'DRC - Data, Perm Crops'!BD21*$C21</f>
        <v>99.160000000000082</v>
      </c>
      <c r="BE21" s="25">
        <f>'DRC - Data, Perm Crops'!BE21*$C21</f>
        <v>125.16000000000011</v>
      </c>
      <c r="BF21" s="25">
        <f>'DRC - Data, Perm Crops'!BF21*$C21</f>
        <v>141.32000000000014</v>
      </c>
      <c r="BG21" s="25">
        <f>'DRC - Data, Perm Crops'!BG21*$C21</f>
        <v>117.4800000000001</v>
      </c>
      <c r="BH21" s="25">
        <f>'DRC - Data, Perm Crops'!BH21*$C21</f>
        <v>124.64000000000011</v>
      </c>
      <c r="BI21" s="25">
        <f>'DRC - Data, Perm Crops'!BI21*$C21</f>
        <v>128.24000000000012</v>
      </c>
      <c r="BJ21" s="25">
        <f>'DRC - Data, Perm Crops'!BJ21*$C21</f>
        <v>131.4800000000001</v>
      </c>
      <c r="BK21" s="25">
        <f>'DRC - Data, Perm Crops'!BK21*$C21</f>
        <v>134.84000000000012</v>
      </c>
      <c r="BL21" s="25">
        <f>'DRC - Data, Perm Crops'!BL21*$C21</f>
        <v>135.48000000000013</v>
      </c>
      <c r="BM21" s="25">
        <f>'DRC - Data, Perm Crops'!BM21*$C21</f>
        <v>114.4400000000001</v>
      </c>
    </row>
    <row r="22" spans="1:65" x14ac:dyDescent="0.35">
      <c r="H22" s="25"/>
      <c r="I22" s="25"/>
      <c r="J22" s="25"/>
      <c r="K22" s="25"/>
      <c r="L22" s="25"/>
      <c r="M22" s="25"/>
      <c r="N22" s="25"/>
      <c r="O22" s="25"/>
      <c r="P22" s="25"/>
      <c r="Q22" s="212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</row>
    <row r="23" spans="1:65" s="55" customFormat="1" x14ac:dyDescent="0.35">
      <c r="A23" s="151" t="s">
        <v>397</v>
      </c>
      <c r="B23" s="115"/>
      <c r="C23" s="275"/>
      <c r="D23" s="114"/>
      <c r="G23" s="117">
        <f t="shared" ref="G23:AL23" si="1">SUM(G2:G21)</f>
        <v>1750272.6740000001</v>
      </c>
      <c r="H23" s="117">
        <f t="shared" si="1"/>
        <v>1720677.59</v>
      </c>
      <c r="I23" s="117">
        <f t="shared" si="1"/>
        <v>1650327.919</v>
      </c>
      <c r="J23" s="117">
        <f t="shared" si="1"/>
        <v>1536572.7620000001</v>
      </c>
      <c r="K23" s="117">
        <f t="shared" si="1"/>
        <v>1285612.7180000001</v>
      </c>
      <c r="L23" s="117">
        <f t="shared" si="1"/>
        <v>1303518.4040000001</v>
      </c>
      <c r="M23" s="117">
        <f t="shared" si="1"/>
        <v>1468984.628</v>
      </c>
      <c r="N23" s="117">
        <f t="shared" si="1"/>
        <v>1750741.1</v>
      </c>
      <c r="O23" s="117">
        <f t="shared" si="1"/>
        <v>1765755.4600000002</v>
      </c>
      <c r="P23" s="117">
        <f t="shared" si="1"/>
        <v>1746113.3900000001</v>
      </c>
      <c r="Q23" s="117">
        <f t="shared" si="1"/>
        <v>1709144.51</v>
      </c>
      <c r="R23" s="117">
        <f t="shared" si="1"/>
        <v>1662124.97</v>
      </c>
      <c r="S23" s="117">
        <f t="shared" si="1"/>
        <v>1595956.47</v>
      </c>
      <c r="T23" s="117">
        <f t="shared" si="1"/>
        <v>1553394.4900000002</v>
      </c>
      <c r="U23" s="117">
        <f t="shared" si="1"/>
        <v>1554395.06</v>
      </c>
      <c r="V23" s="117">
        <f t="shared" si="1"/>
        <v>1542292.71</v>
      </c>
      <c r="W23" s="117">
        <f t="shared" si="1"/>
        <v>1530297.01</v>
      </c>
      <c r="X23" s="117">
        <f t="shared" si="1"/>
        <v>1497974.54</v>
      </c>
      <c r="Y23" s="117">
        <f t="shared" si="1"/>
        <v>1513339.5</v>
      </c>
      <c r="Z23" s="117">
        <f t="shared" si="1"/>
        <v>1520219.6900000002</v>
      </c>
      <c r="AA23" s="117">
        <f t="shared" si="1"/>
        <v>1564255.6099999999</v>
      </c>
      <c r="AB23" s="117">
        <f t="shared" si="1"/>
        <v>1539959.8</v>
      </c>
      <c r="AC23" s="117">
        <f t="shared" si="1"/>
        <v>1526904.16</v>
      </c>
      <c r="AD23" s="117">
        <f t="shared" si="1"/>
        <v>1579709.3699999999</v>
      </c>
      <c r="AE23" s="117">
        <f t="shared" si="1"/>
        <v>1615667.9900000002</v>
      </c>
      <c r="AF23" s="117">
        <f t="shared" si="1"/>
        <v>1602427.3299999998</v>
      </c>
      <c r="AG23" s="117">
        <f t="shared" si="1"/>
        <v>1567850.74</v>
      </c>
      <c r="AH23" s="117">
        <f t="shared" si="1"/>
        <v>1638960.1</v>
      </c>
      <c r="AI23" s="117">
        <f t="shared" si="1"/>
        <v>1641396.33</v>
      </c>
      <c r="AJ23" s="117">
        <f t="shared" si="1"/>
        <v>1696282.1800000002</v>
      </c>
      <c r="AK23" s="117">
        <f t="shared" si="1"/>
        <v>1722982.3633999999</v>
      </c>
      <c r="AL23" s="117">
        <f t="shared" si="1"/>
        <v>1743156.4537000002</v>
      </c>
      <c r="AM23" s="117">
        <f t="shared" ref="AM23:BM23" si="2">SUM(AM2:AM21)</f>
        <v>1777544.0396</v>
      </c>
      <c r="AN23" s="117">
        <f t="shared" si="2"/>
        <v>1814804.7888</v>
      </c>
      <c r="AO23" s="117">
        <f t="shared" si="2"/>
        <v>1517710.5661000002</v>
      </c>
      <c r="AP23" s="117">
        <f t="shared" si="2"/>
        <v>1499457.6705000002</v>
      </c>
      <c r="AQ23" s="117">
        <f t="shared" si="2"/>
        <v>1469135.3047</v>
      </c>
      <c r="AR23" s="117">
        <f t="shared" si="2"/>
        <v>1484279.7819000001</v>
      </c>
      <c r="AS23" s="117">
        <f t="shared" si="2"/>
        <v>1442192.5671000001</v>
      </c>
      <c r="AT23" s="117">
        <f t="shared" si="2"/>
        <v>1451490.4289999998</v>
      </c>
      <c r="AU23" s="117">
        <f t="shared" si="2"/>
        <v>1412758.5505000004</v>
      </c>
      <c r="AV23" s="117">
        <f t="shared" si="2"/>
        <v>1375727.4481000002</v>
      </c>
      <c r="AW23" s="117">
        <f t="shared" si="2"/>
        <v>1389528.112</v>
      </c>
      <c r="AX23" s="117">
        <f t="shared" si="2"/>
        <v>1399479.5829999999</v>
      </c>
      <c r="AY23" s="117">
        <f t="shared" si="2"/>
        <v>1412922.3110000002</v>
      </c>
      <c r="AZ23" s="117">
        <f t="shared" si="2"/>
        <v>1424562.8059999999</v>
      </c>
      <c r="BA23" s="117">
        <f t="shared" si="2"/>
        <v>1441218.9080000001</v>
      </c>
      <c r="BB23" s="117">
        <f t="shared" si="2"/>
        <v>1454103.3440000003</v>
      </c>
      <c r="BC23" s="117">
        <f t="shared" si="2"/>
        <v>1465735.5404000003</v>
      </c>
      <c r="BD23" s="117">
        <f t="shared" si="2"/>
        <v>1872382.5281999998</v>
      </c>
      <c r="BE23" s="117">
        <f t="shared" si="2"/>
        <v>1936842.6155999999</v>
      </c>
      <c r="BF23" s="117">
        <f t="shared" si="2"/>
        <v>2198920.1183000002</v>
      </c>
      <c r="BG23" s="117">
        <f t="shared" si="2"/>
        <v>2640548.9705999997</v>
      </c>
      <c r="BH23" s="117">
        <f t="shared" si="2"/>
        <v>2949144.2221000004</v>
      </c>
      <c r="BI23" s="117">
        <f t="shared" si="2"/>
        <v>2998581.7190000005</v>
      </c>
      <c r="BJ23" s="117">
        <f t="shared" si="2"/>
        <v>2993457.3814999997</v>
      </c>
      <c r="BK23" s="117">
        <f t="shared" si="2"/>
        <v>3010393.4117999999</v>
      </c>
      <c r="BL23" s="117">
        <f t="shared" si="2"/>
        <v>3017172.0104</v>
      </c>
      <c r="BM23" s="117">
        <f t="shared" si="2"/>
        <v>2978003.5226000003</v>
      </c>
    </row>
    <row r="24" spans="1:65" x14ac:dyDescent="0.35">
      <c r="A24" s="55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228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</row>
    <row r="25" spans="1:65" x14ac:dyDescent="0.35">
      <c r="A25" s="55" t="s">
        <v>361</v>
      </c>
      <c r="D25" s="57" t="s">
        <v>360</v>
      </c>
      <c r="H25" s="25"/>
      <c r="I25" s="25"/>
      <c r="J25" s="25"/>
      <c r="K25" s="25"/>
      <c r="L25" s="25"/>
      <c r="M25" s="25"/>
      <c r="N25" s="25"/>
      <c r="O25" s="25"/>
      <c r="P25" s="25"/>
      <c r="Q25" s="212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</row>
    <row r="26" spans="1:65" x14ac:dyDescent="0.35">
      <c r="A26" s="55"/>
      <c r="H26" s="25"/>
      <c r="I26" s="25"/>
      <c r="J26" s="25"/>
      <c r="K26" s="25"/>
      <c r="L26" s="25"/>
      <c r="M26" s="25"/>
      <c r="N26" s="25"/>
      <c r="O26" s="25"/>
      <c r="P26" s="25"/>
      <c r="Q26" s="212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</row>
    <row r="27" spans="1:65" s="55" customFormat="1" x14ac:dyDescent="0.35">
      <c r="A27" s="151" t="s">
        <v>359</v>
      </c>
      <c r="B27" s="115"/>
      <c r="C27" s="275"/>
      <c r="D27" s="57">
        <v>0.5</v>
      </c>
      <c r="E27" s="56"/>
      <c r="F27" s="52" t="s">
        <v>390</v>
      </c>
      <c r="G27" s="117">
        <f t="shared" ref="G27:BM27" si="3">G23*$D27</f>
        <v>875136.33700000006</v>
      </c>
      <c r="H27" s="117">
        <f t="shared" si="3"/>
        <v>860338.79500000004</v>
      </c>
      <c r="I27" s="117">
        <f t="shared" si="3"/>
        <v>825163.9595</v>
      </c>
      <c r="J27" s="117">
        <f t="shared" si="3"/>
        <v>768286.38100000005</v>
      </c>
      <c r="K27" s="117">
        <f t="shared" si="3"/>
        <v>642806.35900000005</v>
      </c>
      <c r="L27" s="117">
        <f t="shared" si="3"/>
        <v>651759.20200000005</v>
      </c>
      <c r="M27" s="117">
        <f t="shared" si="3"/>
        <v>734492.31400000001</v>
      </c>
      <c r="N27" s="117">
        <f t="shared" si="3"/>
        <v>875370.55</v>
      </c>
      <c r="O27" s="117">
        <f t="shared" si="3"/>
        <v>882877.7300000001</v>
      </c>
      <c r="P27" s="117">
        <f t="shared" si="3"/>
        <v>873056.69500000007</v>
      </c>
      <c r="Q27" s="254">
        <f t="shared" si="3"/>
        <v>854572.255</v>
      </c>
      <c r="R27" s="117">
        <f t="shared" si="3"/>
        <v>831062.48499999999</v>
      </c>
      <c r="S27" s="117">
        <f t="shared" si="3"/>
        <v>797978.23499999999</v>
      </c>
      <c r="T27" s="117">
        <f t="shared" si="3"/>
        <v>776697.24500000011</v>
      </c>
      <c r="U27" s="117">
        <f t="shared" si="3"/>
        <v>777197.53</v>
      </c>
      <c r="V27" s="117">
        <f t="shared" si="3"/>
        <v>771146.35499999998</v>
      </c>
      <c r="W27" s="117">
        <f t="shared" si="3"/>
        <v>765148.505</v>
      </c>
      <c r="X27" s="117">
        <f t="shared" si="3"/>
        <v>748987.27</v>
      </c>
      <c r="Y27" s="117">
        <f t="shared" si="3"/>
        <v>756669.75</v>
      </c>
      <c r="Z27" s="117">
        <f t="shared" si="3"/>
        <v>760109.84500000009</v>
      </c>
      <c r="AA27" s="117">
        <f t="shared" si="3"/>
        <v>782127.80499999993</v>
      </c>
      <c r="AB27" s="117">
        <f t="shared" si="3"/>
        <v>769979.9</v>
      </c>
      <c r="AC27" s="117">
        <f t="shared" si="3"/>
        <v>763452.08</v>
      </c>
      <c r="AD27" s="117">
        <f t="shared" si="3"/>
        <v>789854.68499999994</v>
      </c>
      <c r="AE27" s="117">
        <f t="shared" si="3"/>
        <v>807833.99500000011</v>
      </c>
      <c r="AF27" s="117">
        <f t="shared" si="3"/>
        <v>801213.66499999992</v>
      </c>
      <c r="AG27" s="117">
        <f t="shared" si="3"/>
        <v>783925.37</v>
      </c>
      <c r="AH27" s="117">
        <f t="shared" si="3"/>
        <v>819480.05</v>
      </c>
      <c r="AI27" s="117">
        <f t="shared" si="3"/>
        <v>820698.16500000004</v>
      </c>
      <c r="AJ27" s="117">
        <f t="shared" si="3"/>
        <v>848141.09000000008</v>
      </c>
      <c r="AK27" s="117">
        <f t="shared" si="3"/>
        <v>861491.18169999996</v>
      </c>
      <c r="AL27" s="117">
        <f t="shared" si="3"/>
        <v>871578.22685000009</v>
      </c>
      <c r="AM27" s="117">
        <f t="shared" si="3"/>
        <v>888772.01980000001</v>
      </c>
      <c r="AN27" s="117">
        <f t="shared" si="3"/>
        <v>907402.39439999999</v>
      </c>
      <c r="AO27" s="117">
        <f t="shared" si="3"/>
        <v>758855.28305000009</v>
      </c>
      <c r="AP27" s="117">
        <f t="shared" si="3"/>
        <v>749728.83525000012</v>
      </c>
      <c r="AQ27" s="117">
        <f t="shared" si="3"/>
        <v>734567.65234999999</v>
      </c>
      <c r="AR27" s="117">
        <f t="shared" si="3"/>
        <v>742139.89095000003</v>
      </c>
      <c r="AS27" s="117">
        <f t="shared" si="3"/>
        <v>721096.28355000005</v>
      </c>
      <c r="AT27" s="117">
        <f t="shared" si="3"/>
        <v>725745.21449999989</v>
      </c>
      <c r="AU27" s="117">
        <f t="shared" si="3"/>
        <v>706379.27525000018</v>
      </c>
      <c r="AV27" s="117">
        <f t="shared" si="3"/>
        <v>687863.72405000008</v>
      </c>
      <c r="AW27" s="117">
        <f t="shared" si="3"/>
        <v>694764.05599999998</v>
      </c>
      <c r="AX27" s="117">
        <f t="shared" si="3"/>
        <v>699739.79149999993</v>
      </c>
      <c r="AY27" s="117">
        <f t="shared" si="3"/>
        <v>706461.15550000011</v>
      </c>
      <c r="AZ27" s="117">
        <f t="shared" si="3"/>
        <v>712281.40299999993</v>
      </c>
      <c r="BA27" s="117">
        <f t="shared" si="3"/>
        <v>720609.45400000003</v>
      </c>
      <c r="BB27" s="117">
        <f t="shared" si="3"/>
        <v>727051.67200000014</v>
      </c>
      <c r="BC27" s="117">
        <f t="shared" si="3"/>
        <v>732867.77020000014</v>
      </c>
      <c r="BD27" s="117">
        <f t="shared" si="3"/>
        <v>936191.26409999991</v>
      </c>
      <c r="BE27" s="117">
        <f t="shared" si="3"/>
        <v>968421.30779999995</v>
      </c>
      <c r="BF27" s="117">
        <f t="shared" si="3"/>
        <v>1099460.0591500001</v>
      </c>
      <c r="BG27" s="117">
        <f t="shared" si="3"/>
        <v>1320274.4852999998</v>
      </c>
      <c r="BH27" s="117">
        <f t="shared" si="3"/>
        <v>1474572.1110500002</v>
      </c>
      <c r="BI27" s="117">
        <f t="shared" si="3"/>
        <v>1499290.8595000003</v>
      </c>
      <c r="BJ27" s="117">
        <f t="shared" si="3"/>
        <v>1496728.6907499998</v>
      </c>
      <c r="BK27" s="117">
        <f t="shared" si="3"/>
        <v>1505196.7058999999</v>
      </c>
      <c r="BL27" s="117">
        <f t="shared" si="3"/>
        <v>1508586.0052</v>
      </c>
      <c r="BM27" s="117">
        <f t="shared" si="3"/>
        <v>1489001.7613000001</v>
      </c>
    </row>
    <row r="28" spans="1:65" s="56" customFormat="1" x14ac:dyDescent="0.35">
      <c r="B28" s="229"/>
      <c r="C28" s="276"/>
      <c r="D28" s="230"/>
      <c r="E28" s="52"/>
      <c r="F28" s="52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23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25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EE4B8-BA00-4B47-808A-5A63741AF4B9}">
  <sheetPr>
    <tabColor theme="5" tint="0.59999389629810485"/>
  </sheetPr>
  <dimension ref="A1:BP21"/>
  <sheetViews>
    <sheetView workbookViewId="0">
      <selection activeCell="H3" sqref="H3"/>
    </sheetView>
  </sheetViews>
  <sheetFormatPr defaultRowHeight="14.5" x14ac:dyDescent="0.35"/>
  <cols>
    <col min="1" max="1" width="29.36328125" style="52" bestFit="1" customWidth="1"/>
    <col min="2" max="2" width="27.453125" style="52" bestFit="1" customWidth="1"/>
    <col min="3" max="16384" width="8.7265625" style="52"/>
  </cols>
  <sheetData>
    <row r="1" spans="1:68" x14ac:dyDescent="0.35">
      <c r="A1" s="52" t="s">
        <v>435</v>
      </c>
      <c r="B1" s="111" t="s">
        <v>243</v>
      </c>
      <c r="C1" s="57" t="s">
        <v>244</v>
      </c>
      <c r="D1" s="64" t="s">
        <v>111</v>
      </c>
      <c r="E1" s="52" t="s">
        <v>42</v>
      </c>
      <c r="F1" s="52" t="s">
        <v>45</v>
      </c>
      <c r="G1" s="256">
        <v>1961</v>
      </c>
      <c r="H1" s="256">
        <v>1962</v>
      </c>
      <c r="I1" s="256">
        <v>1963</v>
      </c>
      <c r="J1" s="256">
        <v>1964</v>
      </c>
      <c r="K1" s="256">
        <v>1965</v>
      </c>
      <c r="L1" s="256">
        <v>1966</v>
      </c>
      <c r="M1" s="256">
        <v>1967</v>
      </c>
      <c r="N1" s="256">
        <v>1968</v>
      </c>
      <c r="O1" s="256">
        <v>1969</v>
      </c>
      <c r="P1" s="256">
        <v>1970</v>
      </c>
      <c r="Q1" s="256">
        <v>1971</v>
      </c>
      <c r="R1" s="256">
        <v>1972</v>
      </c>
      <c r="S1" s="256">
        <v>1973</v>
      </c>
      <c r="T1" s="256">
        <v>1974</v>
      </c>
      <c r="U1" s="256">
        <v>1975</v>
      </c>
      <c r="V1" s="256">
        <v>1976</v>
      </c>
      <c r="W1" s="256">
        <v>1977</v>
      </c>
      <c r="X1" s="256">
        <v>1978</v>
      </c>
      <c r="Y1" s="256">
        <v>1979</v>
      </c>
      <c r="Z1" s="256">
        <v>1980</v>
      </c>
      <c r="AA1" s="256">
        <v>1981</v>
      </c>
      <c r="AB1" s="256">
        <v>1982</v>
      </c>
      <c r="AC1" s="256">
        <v>1983</v>
      </c>
      <c r="AD1" s="256">
        <v>1984</v>
      </c>
      <c r="AE1" s="256">
        <v>1985</v>
      </c>
      <c r="AF1" s="256">
        <v>1986</v>
      </c>
      <c r="AG1" s="256">
        <v>1987</v>
      </c>
      <c r="AH1" s="256">
        <v>1988</v>
      </c>
      <c r="AI1" s="256">
        <v>1989</v>
      </c>
      <c r="AJ1" s="256">
        <v>1990</v>
      </c>
      <c r="AK1" s="256">
        <v>1991</v>
      </c>
      <c r="AL1" s="256">
        <v>1992</v>
      </c>
      <c r="AM1" s="256">
        <v>1993</v>
      </c>
      <c r="AN1" s="256">
        <v>1994</v>
      </c>
      <c r="AO1" s="256">
        <v>1995</v>
      </c>
      <c r="AP1" s="256">
        <v>1996</v>
      </c>
      <c r="AQ1" s="256">
        <v>1997</v>
      </c>
      <c r="AR1" s="256">
        <v>1998</v>
      </c>
      <c r="AS1" s="256">
        <v>1999</v>
      </c>
      <c r="AT1" s="256">
        <v>2000</v>
      </c>
      <c r="AU1" s="256">
        <v>2001</v>
      </c>
      <c r="AV1" s="256">
        <v>2002</v>
      </c>
      <c r="AW1" s="256">
        <v>2003</v>
      </c>
      <c r="AX1" s="256">
        <v>2004</v>
      </c>
      <c r="AY1" s="256">
        <v>2005</v>
      </c>
      <c r="AZ1" s="256">
        <v>2006</v>
      </c>
      <c r="BA1" s="256">
        <v>2007</v>
      </c>
      <c r="BB1" s="256">
        <v>2008</v>
      </c>
      <c r="BC1" s="256">
        <v>2009</v>
      </c>
      <c r="BD1" s="256">
        <v>2010</v>
      </c>
      <c r="BE1" s="256">
        <v>2011</v>
      </c>
      <c r="BF1" s="256">
        <v>2012</v>
      </c>
      <c r="BG1" s="256">
        <v>2013</v>
      </c>
      <c r="BH1" s="256">
        <v>2014</v>
      </c>
      <c r="BI1" s="256">
        <v>2015</v>
      </c>
      <c r="BJ1" s="256">
        <v>2016</v>
      </c>
      <c r="BK1" s="256">
        <v>2017</v>
      </c>
      <c r="BL1" s="256">
        <v>2018</v>
      </c>
      <c r="BM1" s="256">
        <v>2019</v>
      </c>
      <c r="BN1" s="29"/>
      <c r="BO1" s="29"/>
      <c r="BP1" s="29"/>
    </row>
    <row r="2" spans="1:68" s="54" customFormat="1" x14ac:dyDescent="0.35">
      <c r="A2" s="270"/>
      <c r="B2" s="270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</row>
    <row r="3" spans="1:68" s="29" customFormat="1" x14ac:dyDescent="0.35">
      <c r="A3" s="52" t="s">
        <v>422</v>
      </c>
      <c r="B3" s="52" t="s">
        <v>249</v>
      </c>
      <c r="C3" s="52"/>
      <c r="D3" s="52"/>
      <c r="E3" s="52" t="s">
        <v>0</v>
      </c>
      <c r="F3" s="52"/>
      <c r="G3" s="25">
        <v>14000</v>
      </c>
      <c r="H3" s="25">
        <v>14000</v>
      </c>
      <c r="I3" s="25">
        <v>12000</v>
      </c>
      <c r="J3" s="25">
        <v>12000</v>
      </c>
      <c r="K3" s="25">
        <v>16000</v>
      </c>
      <c r="L3" s="25">
        <v>16000</v>
      </c>
      <c r="M3" s="25">
        <v>17000</v>
      </c>
      <c r="N3" s="25">
        <v>18000</v>
      </c>
      <c r="O3" s="25">
        <v>18000</v>
      </c>
      <c r="P3" s="25">
        <v>19500</v>
      </c>
      <c r="Q3" s="25">
        <v>18800</v>
      </c>
      <c r="R3" s="25">
        <v>19600</v>
      </c>
      <c r="S3" s="25">
        <v>21100</v>
      </c>
      <c r="T3" s="25">
        <v>21700</v>
      </c>
      <c r="U3" s="25">
        <v>22300</v>
      </c>
      <c r="V3" s="25">
        <v>22800</v>
      </c>
      <c r="W3" s="25">
        <v>21800</v>
      </c>
      <c r="X3" s="25">
        <v>21700</v>
      </c>
      <c r="Y3" s="25">
        <v>35000</v>
      </c>
      <c r="Z3" s="25">
        <v>35700</v>
      </c>
      <c r="AA3" s="25">
        <v>37100</v>
      </c>
      <c r="AB3" s="25">
        <v>37800</v>
      </c>
      <c r="AC3" s="25">
        <v>39200</v>
      </c>
      <c r="AD3" s="25">
        <v>39900</v>
      </c>
      <c r="AE3" s="25">
        <v>40700</v>
      </c>
      <c r="AF3" s="25">
        <v>41900</v>
      </c>
      <c r="AG3" s="25">
        <v>43200</v>
      </c>
      <c r="AH3" s="25">
        <v>44000</v>
      </c>
      <c r="AI3" s="25">
        <v>44900</v>
      </c>
      <c r="AJ3" s="25">
        <v>40000</v>
      </c>
      <c r="AK3" s="25">
        <v>70962</v>
      </c>
      <c r="AL3" s="25">
        <v>76911</v>
      </c>
      <c r="AM3" s="25">
        <v>83353</v>
      </c>
      <c r="AN3" s="25">
        <v>90334</v>
      </c>
      <c r="AO3" s="25">
        <v>60743</v>
      </c>
      <c r="AP3" s="25">
        <v>58520</v>
      </c>
      <c r="AQ3" s="25">
        <v>60356</v>
      </c>
      <c r="AR3" s="25">
        <v>62012</v>
      </c>
      <c r="AS3" s="25">
        <v>63713</v>
      </c>
      <c r="AT3" s="25">
        <v>62500</v>
      </c>
      <c r="AU3" s="25">
        <v>61310</v>
      </c>
      <c r="AV3" s="25">
        <v>60143</v>
      </c>
      <c r="AW3" s="25">
        <v>60960</v>
      </c>
      <c r="AX3" s="25">
        <v>61790</v>
      </c>
      <c r="AY3" s="25">
        <v>62630</v>
      </c>
      <c r="AZ3" s="25">
        <v>63480</v>
      </c>
      <c r="BA3" s="25">
        <v>64340</v>
      </c>
      <c r="BB3" s="25">
        <v>65220</v>
      </c>
      <c r="BC3" s="25">
        <v>66112</v>
      </c>
      <c r="BD3" s="25">
        <v>67016</v>
      </c>
      <c r="BE3" s="25">
        <v>67933</v>
      </c>
      <c r="BF3" s="25">
        <v>66509</v>
      </c>
      <c r="BG3" s="25">
        <v>65303</v>
      </c>
      <c r="BH3" s="25">
        <v>63838</v>
      </c>
      <c r="BI3" s="25">
        <v>63275</v>
      </c>
      <c r="BJ3" s="25">
        <v>63320</v>
      </c>
      <c r="BK3" s="25">
        <v>63149</v>
      </c>
      <c r="BL3" s="25">
        <v>63022</v>
      </c>
      <c r="BM3" s="25">
        <v>62923</v>
      </c>
    </row>
    <row r="4" spans="1:68" x14ac:dyDescent="0.35">
      <c r="A4" s="52" t="s">
        <v>422</v>
      </c>
      <c r="B4" s="52" t="s">
        <v>245</v>
      </c>
      <c r="E4" s="52" t="s">
        <v>0</v>
      </c>
      <c r="G4" s="25">
        <v>235000</v>
      </c>
      <c r="H4" s="25">
        <v>240000</v>
      </c>
      <c r="I4" s="25">
        <v>245000</v>
      </c>
      <c r="J4" s="25">
        <v>250000</v>
      </c>
      <c r="K4" s="25">
        <v>255000</v>
      </c>
      <c r="L4" s="25">
        <v>260000</v>
      </c>
      <c r="M4" s="25">
        <v>260000</v>
      </c>
      <c r="N4" s="25">
        <v>270000</v>
      </c>
      <c r="O4" s="25">
        <v>266500</v>
      </c>
      <c r="P4" s="25">
        <v>278600</v>
      </c>
      <c r="Q4" s="25">
        <v>293100</v>
      </c>
      <c r="R4" s="25">
        <v>296100</v>
      </c>
      <c r="S4" s="25">
        <v>301700</v>
      </c>
      <c r="T4" s="25">
        <v>310500</v>
      </c>
      <c r="U4" s="25">
        <v>312400</v>
      </c>
      <c r="V4" s="25">
        <v>317600</v>
      </c>
      <c r="W4" s="25">
        <v>318600</v>
      </c>
      <c r="X4" s="25">
        <v>307800</v>
      </c>
      <c r="Y4" s="25">
        <v>339200</v>
      </c>
      <c r="Z4" s="25">
        <v>348400</v>
      </c>
      <c r="AA4" s="25">
        <v>358800</v>
      </c>
      <c r="AB4" s="25">
        <v>368800</v>
      </c>
      <c r="AC4" s="25">
        <v>379600</v>
      </c>
      <c r="AD4" s="25">
        <v>390000</v>
      </c>
      <c r="AE4" s="25">
        <v>399100</v>
      </c>
      <c r="AF4" s="25">
        <v>400600</v>
      </c>
      <c r="AG4" s="25">
        <v>402100</v>
      </c>
      <c r="AH4" s="25">
        <v>403000</v>
      </c>
      <c r="AI4" s="25">
        <v>403900</v>
      </c>
      <c r="AJ4" s="25">
        <v>404790</v>
      </c>
      <c r="AK4" s="25">
        <v>405680</v>
      </c>
      <c r="AL4" s="25">
        <v>402800</v>
      </c>
      <c r="AM4" s="25">
        <v>407480</v>
      </c>
      <c r="AN4" s="25">
        <v>408380</v>
      </c>
      <c r="AO4" s="25">
        <v>320799</v>
      </c>
      <c r="AP4" s="25">
        <v>316959</v>
      </c>
      <c r="AQ4" s="25">
        <v>317659</v>
      </c>
      <c r="AR4" s="25">
        <v>318361</v>
      </c>
      <c r="AS4" s="25">
        <v>315000</v>
      </c>
      <c r="AT4" s="25">
        <v>312000</v>
      </c>
      <c r="AU4" s="25">
        <v>312690</v>
      </c>
      <c r="AV4" s="25">
        <v>313380</v>
      </c>
      <c r="AW4" s="25">
        <v>313880</v>
      </c>
      <c r="AX4" s="25">
        <v>313470</v>
      </c>
      <c r="AY4" s="25">
        <v>313970</v>
      </c>
      <c r="AZ4" s="25">
        <v>314470</v>
      </c>
      <c r="BA4" s="25">
        <v>314920</v>
      </c>
      <c r="BB4" s="25">
        <v>315470</v>
      </c>
      <c r="BC4" s="25">
        <v>315971</v>
      </c>
      <c r="BD4" s="25">
        <v>316472</v>
      </c>
      <c r="BE4" s="25">
        <v>316982</v>
      </c>
      <c r="BF4" s="25">
        <v>364897</v>
      </c>
      <c r="BG4" s="25">
        <v>423826</v>
      </c>
      <c r="BH4" s="25">
        <v>506206</v>
      </c>
      <c r="BI4" s="25">
        <v>621155</v>
      </c>
      <c r="BJ4" s="25">
        <v>736350</v>
      </c>
      <c r="BK4" s="25">
        <v>813883</v>
      </c>
      <c r="BL4" s="25">
        <v>803310</v>
      </c>
      <c r="BM4" s="25">
        <v>804591</v>
      </c>
    </row>
    <row r="5" spans="1:68" x14ac:dyDescent="0.35">
      <c r="A5" s="52" t="s">
        <v>422</v>
      </c>
      <c r="B5" s="52" t="s">
        <v>251</v>
      </c>
      <c r="E5" s="52" t="s">
        <v>0</v>
      </c>
      <c r="G5" s="25">
        <v>50000</v>
      </c>
      <c r="H5" s="25">
        <v>50000</v>
      </c>
      <c r="I5" s="25">
        <v>52000</v>
      </c>
      <c r="J5" s="25">
        <v>44000</v>
      </c>
      <c r="K5" s="25">
        <v>44000</v>
      </c>
      <c r="L5" s="25">
        <v>42000</v>
      </c>
      <c r="M5" s="25">
        <v>40000</v>
      </c>
      <c r="N5" s="25">
        <v>40000</v>
      </c>
      <c r="O5" s="25">
        <v>40000</v>
      </c>
      <c r="P5" s="25">
        <v>41100</v>
      </c>
      <c r="Q5" s="25">
        <v>44200</v>
      </c>
      <c r="R5" s="25">
        <v>48200</v>
      </c>
      <c r="S5" s="25">
        <v>49000</v>
      </c>
      <c r="T5" s="25">
        <v>49400</v>
      </c>
      <c r="U5" s="25">
        <v>50100</v>
      </c>
      <c r="V5" s="25">
        <v>50500</v>
      </c>
      <c r="W5" s="25">
        <v>49400</v>
      </c>
      <c r="X5" s="25">
        <v>51100</v>
      </c>
      <c r="Y5" s="25">
        <v>51000</v>
      </c>
      <c r="Z5" s="25">
        <v>51500</v>
      </c>
      <c r="AA5" s="25">
        <v>52000</v>
      </c>
      <c r="AB5" s="25">
        <v>52500</v>
      </c>
      <c r="AC5" s="25">
        <v>53000</v>
      </c>
      <c r="AD5" s="25">
        <v>53000</v>
      </c>
      <c r="AE5" s="25">
        <v>54000</v>
      </c>
      <c r="AF5" s="25">
        <v>55000</v>
      </c>
      <c r="AG5" s="25">
        <v>56000</v>
      </c>
      <c r="AH5" s="25">
        <v>57000</v>
      </c>
      <c r="AI5" s="25">
        <v>58000</v>
      </c>
      <c r="AJ5" s="25">
        <v>59000</v>
      </c>
      <c r="AK5" s="25">
        <v>60000</v>
      </c>
      <c r="AL5" s="25">
        <v>62000</v>
      </c>
      <c r="AM5" s="25">
        <v>63000</v>
      </c>
      <c r="AN5" s="25">
        <v>64000</v>
      </c>
      <c r="AO5" s="25">
        <v>65000</v>
      </c>
      <c r="AP5" s="25">
        <v>62000</v>
      </c>
      <c r="AQ5" s="25">
        <v>60000</v>
      </c>
      <c r="AR5" s="25">
        <v>58000</v>
      </c>
      <c r="AS5" s="25">
        <v>57000</v>
      </c>
      <c r="AT5" s="25">
        <v>59051</v>
      </c>
      <c r="AU5" s="25">
        <v>60000</v>
      </c>
      <c r="AV5" s="25">
        <v>61446</v>
      </c>
      <c r="AW5" s="25">
        <v>62450</v>
      </c>
      <c r="AX5" s="25">
        <v>63000</v>
      </c>
      <c r="AY5" s="25">
        <v>64425</v>
      </c>
      <c r="AZ5" s="25">
        <v>65000</v>
      </c>
      <c r="BA5" s="25">
        <v>66623</v>
      </c>
      <c r="BB5" s="25">
        <v>67790</v>
      </c>
      <c r="BC5" s="25">
        <v>68500</v>
      </c>
      <c r="BD5" s="25">
        <v>70000</v>
      </c>
      <c r="BE5" s="25">
        <v>79515</v>
      </c>
      <c r="BF5" s="25">
        <v>90000</v>
      </c>
      <c r="BG5" s="25">
        <v>87000</v>
      </c>
      <c r="BH5" s="25">
        <v>85524</v>
      </c>
      <c r="BI5" s="25">
        <v>87912</v>
      </c>
      <c r="BJ5" s="25">
        <v>90985</v>
      </c>
      <c r="BK5" s="25">
        <v>93253</v>
      </c>
      <c r="BL5" s="25">
        <v>95521</v>
      </c>
      <c r="BM5" s="25">
        <v>97790</v>
      </c>
    </row>
    <row r="6" spans="1:68" x14ac:dyDescent="0.35">
      <c r="A6" s="52" t="s">
        <v>422</v>
      </c>
      <c r="B6" s="52" t="s">
        <v>246</v>
      </c>
      <c r="E6" s="52" t="s">
        <v>0</v>
      </c>
      <c r="G6" s="25">
        <v>130000</v>
      </c>
      <c r="H6" s="25">
        <v>120000</v>
      </c>
      <c r="I6" s="25">
        <v>128000</v>
      </c>
      <c r="J6" s="25">
        <v>125000</v>
      </c>
      <c r="K6" s="25">
        <v>120000</v>
      </c>
      <c r="L6" s="25">
        <v>125000</v>
      </c>
      <c r="M6" s="25">
        <v>132000</v>
      </c>
      <c r="N6" s="25">
        <v>140000</v>
      </c>
      <c r="O6" s="25">
        <v>140000</v>
      </c>
      <c r="P6" s="25">
        <v>144900</v>
      </c>
      <c r="Q6" s="25">
        <v>151200</v>
      </c>
      <c r="R6" s="25">
        <v>152600</v>
      </c>
      <c r="S6" s="25">
        <v>149300</v>
      </c>
      <c r="T6" s="25">
        <v>154400</v>
      </c>
      <c r="U6" s="25">
        <v>158300</v>
      </c>
      <c r="V6" s="25">
        <v>165200</v>
      </c>
      <c r="W6" s="25">
        <v>164400</v>
      </c>
      <c r="X6" s="25">
        <v>164800</v>
      </c>
      <c r="Y6" s="25">
        <v>170000</v>
      </c>
      <c r="Z6" s="25">
        <v>173400</v>
      </c>
      <c r="AA6" s="25">
        <v>178500</v>
      </c>
      <c r="AB6" s="25">
        <v>183600</v>
      </c>
      <c r="AC6" s="25">
        <v>190400</v>
      </c>
      <c r="AD6" s="25">
        <v>195500</v>
      </c>
      <c r="AE6" s="25">
        <v>200100</v>
      </c>
      <c r="AF6" s="25">
        <v>201400</v>
      </c>
      <c r="AG6" s="25">
        <v>202800</v>
      </c>
      <c r="AH6" s="25">
        <v>205100</v>
      </c>
      <c r="AI6" s="25">
        <v>207500</v>
      </c>
      <c r="AJ6" s="25">
        <v>220000</v>
      </c>
      <c r="AK6" s="25">
        <v>250151</v>
      </c>
      <c r="AL6" s="25">
        <v>271121</v>
      </c>
      <c r="AM6" s="25">
        <v>293828</v>
      </c>
      <c r="AN6" s="25">
        <v>318428</v>
      </c>
      <c r="AO6" s="25">
        <v>214126</v>
      </c>
      <c r="AP6" s="25">
        <v>206288</v>
      </c>
      <c r="AQ6" s="25">
        <v>212761</v>
      </c>
      <c r="AR6" s="25">
        <v>214293</v>
      </c>
      <c r="AS6" s="25">
        <v>210000</v>
      </c>
      <c r="AT6" s="25">
        <v>206000</v>
      </c>
      <c r="AU6" s="25">
        <v>202076</v>
      </c>
      <c r="AV6" s="25">
        <v>198230</v>
      </c>
      <c r="AW6" s="25">
        <v>199900</v>
      </c>
      <c r="AX6" s="25">
        <v>201580</v>
      </c>
      <c r="AY6" s="25">
        <v>203270</v>
      </c>
      <c r="AZ6" s="25">
        <v>204980</v>
      </c>
      <c r="BA6" s="25">
        <v>206700</v>
      </c>
      <c r="BB6" s="25">
        <v>208440</v>
      </c>
      <c r="BC6" s="25">
        <v>210185</v>
      </c>
      <c r="BD6" s="25">
        <v>211964</v>
      </c>
      <c r="BE6" s="25">
        <v>263000</v>
      </c>
      <c r="BF6" s="25">
        <v>325000</v>
      </c>
      <c r="BG6" s="25">
        <v>310000</v>
      </c>
      <c r="BH6" s="25">
        <v>305000</v>
      </c>
      <c r="BI6" s="25">
        <v>292166</v>
      </c>
      <c r="BJ6" s="25">
        <v>250526</v>
      </c>
      <c r="BK6" s="25">
        <v>235556</v>
      </c>
      <c r="BL6" s="25">
        <v>224317</v>
      </c>
      <c r="BM6" s="25">
        <v>216397</v>
      </c>
    </row>
    <row r="7" spans="1:68" x14ac:dyDescent="0.35">
      <c r="A7" s="52" t="s">
        <v>422</v>
      </c>
      <c r="B7" s="52" t="s">
        <v>247</v>
      </c>
      <c r="E7" s="52" t="s">
        <v>0</v>
      </c>
      <c r="G7" s="25">
        <v>126000</v>
      </c>
      <c r="H7" s="25">
        <v>128000</v>
      </c>
      <c r="I7" s="25">
        <v>130000</v>
      </c>
      <c r="J7" s="25">
        <v>132000</v>
      </c>
      <c r="K7" s="25">
        <v>134000</v>
      </c>
      <c r="L7" s="25">
        <v>136000</v>
      </c>
      <c r="M7" s="25">
        <v>137000</v>
      </c>
      <c r="N7" s="25">
        <v>140000</v>
      </c>
      <c r="O7" s="25">
        <v>144000</v>
      </c>
      <c r="P7" s="25">
        <v>148300</v>
      </c>
      <c r="Q7" s="25">
        <v>153000</v>
      </c>
      <c r="R7" s="25">
        <v>156200</v>
      </c>
      <c r="S7" s="25">
        <v>158500</v>
      </c>
      <c r="T7" s="25">
        <v>162700</v>
      </c>
      <c r="U7" s="25">
        <v>164900</v>
      </c>
      <c r="V7" s="25">
        <v>166600</v>
      </c>
      <c r="W7" s="25">
        <v>168300</v>
      </c>
      <c r="X7" s="25">
        <v>164200</v>
      </c>
      <c r="Y7" s="25">
        <v>170000</v>
      </c>
      <c r="Z7" s="25">
        <v>173400</v>
      </c>
      <c r="AA7" s="25">
        <v>178500</v>
      </c>
      <c r="AB7" s="25">
        <v>183600</v>
      </c>
      <c r="AC7" s="25">
        <v>190400</v>
      </c>
      <c r="AD7" s="25">
        <v>195500</v>
      </c>
      <c r="AE7" s="25">
        <v>200100</v>
      </c>
      <c r="AF7" s="25">
        <v>201400</v>
      </c>
      <c r="AG7" s="25">
        <v>202700</v>
      </c>
      <c r="AH7" s="25">
        <v>203600</v>
      </c>
      <c r="AI7" s="25">
        <v>204500</v>
      </c>
      <c r="AJ7" s="25">
        <v>230000</v>
      </c>
      <c r="AK7" s="25">
        <v>266363</v>
      </c>
      <c r="AL7" s="25">
        <v>287600</v>
      </c>
      <c r="AM7" s="25">
        <v>311700</v>
      </c>
      <c r="AN7" s="25">
        <v>337814</v>
      </c>
      <c r="AO7" s="25">
        <v>227154</v>
      </c>
      <c r="AP7" s="25">
        <v>218833</v>
      </c>
      <c r="AQ7" s="25">
        <v>225719</v>
      </c>
      <c r="AR7" s="25">
        <v>227344</v>
      </c>
      <c r="AS7" s="25">
        <v>220000</v>
      </c>
      <c r="AT7" s="25">
        <v>213000</v>
      </c>
      <c r="AU7" s="25">
        <v>206222</v>
      </c>
      <c r="AV7" s="25">
        <v>210305</v>
      </c>
      <c r="AW7" s="25">
        <v>212180</v>
      </c>
      <c r="AX7" s="25">
        <v>214070</v>
      </c>
      <c r="AY7" s="25">
        <v>215980</v>
      </c>
      <c r="AZ7" s="25">
        <v>217900</v>
      </c>
      <c r="BA7" s="25">
        <v>219840</v>
      </c>
      <c r="BB7" s="25">
        <v>221800</v>
      </c>
      <c r="BC7" s="25">
        <v>223777</v>
      </c>
      <c r="BD7" s="25">
        <v>225772</v>
      </c>
      <c r="BE7" s="25">
        <v>227785</v>
      </c>
      <c r="BF7" s="25">
        <v>223895</v>
      </c>
      <c r="BG7" s="25">
        <v>215402</v>
      </c>
      <c r="BH7" s="25">
        <v>209509</v>
      </c>
      <c r="BI7" s="25">
        <v>212885</v>
      </c>
      <c r="BJ7" s="25">
        <v>213967</v>
      </c>
      <c r="BK7" s="25">
        <v>213368</v>
      </c>
      <c r="BL7" s="25">
        <v>212769</v>
      </c>
      <c r="BM7" s="25">
        <v>212170</v>
      </c>
    </row>
    <row r="8" spans="1:68" x14ac:dyDescent="0.35">
      <c r="A8" s="52" t="s">
        <v>422</v>
      </c>
      <c r="B8" s="52" t="s">
        <v>250</v>
      </c>
      <c r="E8" s="52" t="s">
        <v>0</v>
      </c>
      <c r="G8" s="25">
        <v>110000</v>
      </c>
      <c r="H8" s="25">
        <v>107000</v>
      </c>
      <c r="I8" s="25">
        <v>109000</v>
      </c>
      <c r="J8" s="25">
        <v>95000</v>
      </c>
      <c r="K8" s="25">
        <v>105000</v>
      </c>
      <c r="L8" s="25">
        <v>110000</v>
      </c>
      <c r="M8" s="25">
        <v>113000</v>
      </c>
      <c r="N8" s="25">
        <v>145000</v>
      </c>
      <c r="O8" s="25">
        <v>150800</v>
      </c>
      <c r="P8" s="25">
        <v>144500</v>
      </c>
      <c r="Q8" s="25">
        <v>153900</v>
      </c>
      <c r="R8" s="25">
        <v>161000</v>
      </c>
      <c r="S8" s="25">
        <v>159200</v>
      </c>
      <c r="T8" s="25">
        <v>170600</v>
      </c>
      <c r="U8" s="25">
        <v>177900</v>
      </c>
      <c r="V8" s="25">
        <v>167400</v>
      </c>
      <c r="W8" s="25">
        <v>160000</v>
      </c>
      <c r="X8" s="25">
        <v>147400</v>
      </c>
      <c r="Y8" s="25">
        <v>125000</v>
      </c>
      <c r="Z8" s="25">
        <v>127500</v>
      </c>
      <c r="AA8" s="25">
        <v>132500</v>
      </c>
      <c r="AB8" s="25">
        <v>135000</v>
      </c>
      <c r="AC8" s="25">
        <v>140000</v>
      </c>
      <c r="AD8" s="25">
        <v>142500</v>
      </c>
      <c r="AE8" s="25">
        <v>145600</v>
      </c>
      <c r="AF8" s="25">
        <v>130100</v>
      </c>
      <c r="AG8" s="25">
        <v>130000</v>
      </c>
      <c r="AH8" s="25">
        <v>135900</v>
      </c>
      <c r="AI8" s="25">
        <v>142100</v>
      </c>
      <c r="AJ8" s="25">
        <v>180000</v>
      </c>
      <c r="AK8" s="25">
        <v>238541</v>
      </c>
      <c r="AL8" s="25">
        <v>258530</v>
      </c>
      <c r="AM8" s="25">
        <v>280196</v>
      </c>
      <c r="AN8" s="25">
        <v>303667</v>
      </c>
      <c r="AO8" s="25">
        <v>204193</v>
      </c>
      <c r="AP8" s="25">
        <v>196713</v>
      </c>
      <c r="AQ8" s="25">
        <v>202903</v>
      </c>
      <c r="AR8" s="25">
        <v>204364</v>
      </c>
      <c r="AS8" s="25">
        <v>200000</v>
      </c>
      <c r="AT8" s="25">
        <v>196000</v>
      </c>
      <c r="AU8" s="25">
        <v>192080</v>
      </c>
      <c r="AV8" s="25">
        <v>193120</v>
      </c>
      <c r="AW8" s="25">
        <v>194160</v>
      </c>
      <c r="AX8" s="25">
        <v>195210</v>
      </c>
      <c r="AY8" s="25">
        <v>195210</v>
      </c>
      <c r="AZ8" s="25">
        <v>196260</v>
      </c>
      <c r="BA8" s="25">
        <v>197320</v>
      </c>
      <c r="BB8" s="25">
        <v>198390</v>
      </c>
      <c r="BC8" s="25">
        <v>199466</v>
      </c>
      <c r="BD8" s="25">
        <v>200548</v>
      </c>
      <c r="BE8" s="25">
        <v>201636</v>
      </c>
      <c r="BF8" s="25">
        <v>205000</v>
      </c>
      <c r="BG8" s="25">
        <v>203000</v>
      </c>
      <c r="BH8" s="25">
        <v>200000</v>
      </c>
      <c r="BI8" s="25">
        <v>195296</v>
      </c>
      <c r="BJ8" s="25">
        <v>193625</v>
      </c>
      <c r="BK8" s="25">
        <v>194627</v>
      </c>
      <c r="BL8" s="25">
        <v>193997</v>
      </c>
      <c r="BM8" s="25">
        <v>193367</v>
      </c>
    </row>
    <row r="9" spans="1:68" x14ac:dyDescent="0.35">
      <c r="A9" s="52" t="s">
        <v>422</v>
      </c>
      <c r="B9" s="52" t="s">
        <v>248</v>
      </c>
      <c r="E9" s="52" t="s">
        <v>0</v>
      </c>
      <c r="G9" s="25">
        <v>960000</v>
      </c>
      <c r="H9" s="25">
        <v>980000</v>
      </c>
      <c r="I9" s="25">
        <v>1000000</v>
      </c>
      <c r="J9" s="25">
        <v>1030000</v>
      </c>
      <c r="K9" s="25">
        <v>1050000</v>
      </c>
      <c r="L9" s="25">
        <v>1070000</v>
      </c>
      <c r="M9" s="25">
        <v>1100000</v>
      </c>
      <c r="N9" s="25">
        <v>1140000</v>
      </c>
      <c r="O9" s="25">
        <v>1100000</v>
      </c>
      <c r="P9" s="25">
        <v>1215800</v>
      </c>
      <c r="Q9" s="25">
        <v>1255800</v>
      </c>
      <c r="R9" s="25">
        <v>1296700</v>
      </c>
      <c r="S9" s="25">
        <v>1325100</v>
      </c>
      <c r="T9" s="25">
        <v>1345400</v>
      </c>
      <c r="U9" s="25">
        <v>1385000</v>
      </c>
      <c r="V9" s="25">
        <v>1417500</v>
      </c>
      <c r="W9" s="25">
        <v>1433100</v>
      </c>
      <c r="X9" s="25">
        <v>1405000</v>
      </c>
      <c r="Y9" s="25">
        <v>1496000</v>
      </c>
      <c r="Z9" s="25">
        <v>1562500</v>
      </c>
      <c r="AA9" s="25">
        <v>1607500</v>
      </c>
      <c r="AB9" s="25">
        <v>1654000</v>
      </c>
      <c r="AC9" s="25">
        <v>1703000</v>
      </c>
      <c r="AD9" s="25">
        <v>1749000</v>
      </c>
      <c r="AE9" s="25">
        <v>1865000</v>
      </c>
      <c r="AF9" s="25">
        <v>1870000</v>
      </c>
      <c r="AG9" s="25">
        <v>1880000</v>
      </c>
      <c r="AH9" s="25">
        <v>1900000</v>
      </c>
      <c r="AI9" s="25">
        <v>1950000</v>
      </c>
      <c r="AJ9" s="25">
        <v>2097000</v>
      </c>
      <c r="AK9" s="25">
        <v>2090000</v>
      </c>
      <c r="AL9" s="25">
        <v>2116900</v>
      </c>
      <c r="AM9" s="25">
        <v>2185660</v>
      </c>
      <c r="AN9" s="25">
        <v>2262000</v>
      </c>
      <c r="AO9" s="25">
        <v>1393680</v>
      </c>
      <c r="AP9" s="25">
        <v>1349480</v>
      </c>
      <c r="AQ9" s="25">
        <v>1144570</v>
      </c>
      <c r="AR9" s="25">
        <v>1142920</v>
      </c>
      <c r="AS9" s="25">
        <v>1153940</v>
      </c>
      <c r="AT9" s="25">
        <v>1178140</v>
      </c>
      <c r="AU9" s="25">
        <v>1216260</v>
      </c>
      <c r="AV9" s="25">
        <v>1195250</v>
      </c>
      <c r="AW9" s="25">
        <v>1206750</v>
      </c>
      <c r="AX9" s="25">
        <v>1199400</v>
      </c>
      <c r="AY9" s="25">
        <v>1193024</v>
      </c>
      <c r="AZ9" s="25">
        <v>1200000</v>
      </c>
      <c r="BA9" s="25">
        <v>1204860</v>
      </c>
      <c r="BB9" s="25">
        <v>1206690</v>
      </c>
      <c r="BC9" s="25">
        <v>1200000</v>
      </c>
      <c r="BD9" s="25">
        <v>2777820</v>
      </c>
      <c r="BE9" s="25">
        <v>2855540</v>
      </c>
      <c r="BF9" s="25">
        <v>2935047</v>
      </c>
      <c r="BG9" s="25">
        <v>3815447</v>
      </c>
      <c r="BH9" s="25">
        <v>4959932</v>
      </c>
      <c r="BI9" s="25">
        <v>4968860</v>
      </c>
      <c r="BJ9" s="25">
        <v>4900000</v>
      </c>
      <c r="BK9" s="25">
        <v>4824128</v>
      </c>
      <c r="BL9" s="25">
        <v>4832323</v>
      </c>
      <c r="BM9" s="25">
        <v>4856474</v>
      </c>
    </row>
    <row r="10" spans="1:68" x14ac:dyDescent="0.35"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</row>
    <row r="11" spans="1:68" x14ac:dyDescent="0.35">
      <c r="A11" s="52" t="s">
        <v>422</v>
      </c>
      <c r="B11" s="52" t="s">
        <v>252</v>
      </c>
      <c r="E11" s="52" t="s">
        <v>0</v>
      </c>
      <c r="G11" s="25">
        <v>9206</v>
      </c>
      <c r="H11" s="25">
        <v>10292</v>
      </c>
      <c r="I11" s="25">
        <v>11396</v>
      </c>
      <c r="J11" s="25">
        <v>16468</v>
      </c>
      <c r="K11" s="25">
        <v>23047</v>
      </c>
      <c r="L11" s="25">
        <v>12207</v>
      </c>
      <c r="M11" s="25">
        <v>8345</v>
      </c>
      <c r="N11" s="25">
        <v>8000</v>
      </c>
      <c r="O11" s="25">
        <v>8000</v>
      </c>
      <c r="P11" s="25">
        <v>8000</v>
      </c>
      <c r="Q11" s="25">
        <v>8000</v>
      </c>
      <c r="R11" s="25">
        <v>8000</v>
      </c>
      <c r="S11" s="25">
        <v>8000</v>
      </c>
      <c r="T11" s="25">
        <v>8000</v>
      </c>
      <c r="U11" s="25">
        <v>8500</v>
      </c>
      <c r="V11" s="25">
        <v>9000</v>
      </c>
      <c r="W11" s="25">
        <v>9000</v>
      </c>
      <c r="X11" s="25">
        <v>8000</v>
      </c>
      <c r="Y11" s="25">
        <v>9000</v>
      </c>
      <c r="Z11" s="25">
        <v>9000</v>
      </c>
      <c r="AA11" s="25">
        <v>9000</v>
      </c>
      <c r="AB11" s="25">
        <v>9500</v>
      </c>
      <c r="AC11" s="25">
        <v>10000</v>
      </c>
      <c r="AD11" s="25">
        <v>10000</v>
      </c>
      <c r="AE11" s="25">
        <v>10000</v>
      </c>
      <c r="AF11" s="25">
        <v>11000</v>
      </c>
      <c r="AG11" s="25">
        <v>11000</v>
      </c>
      <c r="AH11" s="25">
        <v>12000</v>
      </c>
      <c r="AI11" s="25">
        <v>12000</v>
      </c>
      <c r="AJ11" s="25">
        <v>12754</v>
      </c>
      <c r="AK11" s="25">
        <v>12096</v>
      </c>
      <c r="AL11" s="25">
        <v>13110</v>
      </c>
      <c r="AM11" s="25">
        <v>14208</v>
      </c>
      <c r="AN11" s="25">
        <v>15398</v>
      </c>
      <c r="AO11" s="25">
        <v>10354</v>
      </c>
      <c r="AP11" s="25">
        <v>9975</v>
      </c>
      <c r="AQ11" s="25">
        <v>10283</v>
      </c>
      <c r="AR11" s="25">
        <v>10341</v>
      </c>
      <c r="AS11" s="25">
        <v>10394</v>
      </c>
      <c r="AT11" s="25">
        <v>10008</v>
      </c>
      <c r="AU11" s="25">
        <v>9644</v>
      </c>
      <c r="AV11" s="25">
        <v>9716</v>
      </c>
      <c r="AW11" s="25">
        <v>9770</v>
      </c>
      <c r="AX11" s="25">
        <v>9820</v>
      </c>
      <c r="AY11" s="25">
        <v>9870</v>
      </c>
      <c r="AZ11" s="25">
        <v>9920</v>
      </c>
      <c r="BA11" s="25">
        <v>9970</v>
      </c>
      <c r="BB11" s="25">
        <v>10020</v>
      </c>
      <c r="BC11" s="25">
        <v>10070</v>
      </c>
      <c r="BD11" s="25">
        <v>10121</v>
      </c>
      <c r="BE11" s="25">
        <v>10172</v>
      </c>
      <c r="BF11" s="25">
        <v>9911</v>
      </c>
      <c r="BG11" s="25">
        <v>9654</v>
      </c>
      <c r="BH11" s="25">
        <v>9458</v>
      </c>
      <c r="BI11" s="25">
        <v>9509</v>
      </c>
      <c r="BJ11" s="25">
        <v>9549</v>
      </c>
      <c r="BK11" s="25">
        <v>9505</v>
      </c>
      <c r="BL11" s="25">
        <v>9460</v>
      </c>
      <c r="BM11" s="25">
        <v>9416</v>
      </c>
    </row>
    <row r="12" spans="1:68" x14ac:dyDescent="0.35">
      <c r="A12" s="52" t="s">
        <v>422</v>
      </c>
      <c r="B12" s="52" t="s">
        <v>254</v>
      </c>
      <c r="E12" s="52" t="s">
        <v>0</v>
      </c>
      <c r="G12" s="25">
        <v>3622</v>
      </c>
      <c r="H12" s="25">
        <v>3770</v>
      </c>
      <c r="I12" s="25">
        <v>3807</v>
      </c>
      <c r="J12" s="25">
        <v>7086</v>
      </c>
      <c r="K12" s="25">
        <v>8054</v>
      </c>
      <c r="L12" s="25">
        <v>7812</v>
      </c>
      <c r="M12" s="25">
        <v>5784</v>
      </c>
      <c r="N12" s="25">
        <v>5500</v>
      </c>
      <c r="O12" s="25">
        <v>5000</v>
      </c>
      <c r="P12" s="25">
        <v>5000</v>
      </c>
      <c r="Q12" s="25">
        <v>5000</v>
      </c>
      <c r="R12" s="25">
        <v>5000</v>
      </c>
      <c r="S12" s="25">
        <v>5000</v>
      </c>
      <c r="T12" s="25">
        <v>5000</v>
      </c>
      <c r="U12" s="25">
        <v>5500</v>
      </c>
      <c r="V12" s="25">
        <v>6000</v>
      </c>
      <c r="W12" s="25">
        <v>5850</v>
      </c>
      <c r="X12" s="25">
        <v>6000</v>
      </c>
      <c r="Y12" s="25">
        <v>6100</v>
      </c>
      <c r="Z12" s="25">
        <v>6200</v>
      </c>
      <c r="AA12" s="25">
        <v>6300</v>
      </c>
      <c r="AB12" s="25">
        <v>6300</v>
      </c>
      <c r="AC12" s="25">
        <v>6400</v>
      </c>
      <c r="AD12" s="25">
        <v>6500</v>
      </c>
      <c r="AE12" s="25">
        <v>6600</v>
      </c>
      <c r="AF12" s="25">
        <v>6700</v>
      </c>
      <c r="AG12" s="25">
        <v>6800</v>
      </c>
      <c r="AH12" s="25">
        <v>7000</v>
      </c>
      <c r="AI12" s="25">
        <v>7200</v>
      </c>
      <c r="AJ12" s="25">
        <v>7300</v>
      </c>
      <c r="AK12" s="25">
        <v>8647</v>
      </c>
      <c r="AL12" s="25">
        <v>9372</v>
      </c>
      <c r="AM12" s="25">
        <v>10157</v>
      </c>
      <c r="AN12" s="25">
        <v>11008</v>
      </c>
      <c r="AO12" s="25">
        <v>7402</v>
      </c>
      <c r="AP12" s="25">
        <v>7131</v>
      </c>
      <c r="AQ12" s="25">
        <v>7355</v>
      </c>
      <c r="AR12" s="25">
        <v>7418</v>
      </c>
      <c r="AS12" s="25">
        <v>7481</v>
      </c>
      <c r="AT12" s="25">
        <v>7197</v>
      </c>
      <c r="AU12" s="25">
        <v>6934</v>
      </c>
      <c r="AV12" s="25">
        <v>6986</v>
      </c>
      <c r="AW12" s="25">
        <v>7050</v>
      </c>
      <c r="AX12" s="25">
        <v>7110</v>
      </c>
      <c r="AY12" s="25">
        <v>7170</v>
      </c>
      <c r="AZ12" s="25">
        <v>7230</v>
      </c>
      <c r="BA12" s="25">
        <v>7290</v>
      </c>
      <c r="BB12" s="25">
        <v>7350</v>
      </c>
      <c r="BC12" s="25">
        <v>7410</v>
      </c>
      <c r="BD12" s="25">
        <v>7471</v>
      </c>
      <c r="BE12" s="25">
        <v>7532</v>
      </c>
      <c r="BF12" s="25">
        <v>7387</v>
      </c>
      <c r="BG12" s="25">
        <v>6881</v>
      </c>
      <c r="BH12" s="25">
        <v>6663</v>
      </c>
      <c r="BI12" s="25">
        <v>7012</v>
      </c>
      <c r="BJ12" s="25">
        <v>7051</v>
      </c>
      <c r="BK12" s="25">
        <v>7030</v>
      </c>
      <c r="BL12" s="25">
        <v>7010</v>
      </c>
      <c r="BM12" s="25">
        <v>6989</v>
      </c>
    </row>
    <row r="13" spans="1:68" x14ac:dyDescent="0.35">
      <c r="A13" s="52" t="s">
        <v>422</v>
      </c>
      <c r="B13" s="52" t="s">
        <v>253</v>
      </c>
      <c r="E13" s="52" t="s">
        <v>0</v>
      </c>
      <c r="G13" s="25">
        <v>105000</v>
      </c>
      <c r="H13" s="25">
        <v>107000</v>
      </c>
      <c r="I13" s="25">
        <v>109000</v>
      </c>
      <c r="J13" s="25">
        <v>111000</v>
      </c>
      <c r="K13" s="25">
        <v>113000</v>
      </c>
      <c r="L13" s="25">
        <v>115000</v>
      </c>
      <c r="M13" s="25">
        <v>117000</v>
      </c>
      <c r="N13" s="25">
        <v>120000</v>
      </c>
      <c r="O13" s="25">
        <v>125000</v>
      </c>
      <c r="P13" s="25">
        <v>128800</v>
      </c>
      <c r="Q13" s="25">
        <v>125500</v>
      </c>
      <c r="R13" s="25">
        <v>136100</v>
      </c>
      <c r="S13" s="25">
        <v>140400</v>
      </c>
      <c r="T13" s="25">
        <v>143000</v>
      </c>
      <c r="U13" s="25">
        <v>144500</v>
      </c>
      <c r="V13" s="25">
        <v>147100</v>
      </c>
      <c r="W13" s="25">
        <v>143200</v>
      </c>
      <c r="X13" s="25">
        <v>142500</v>
      </c>
      <c r="Y13" s="25">
        <v>141000</v>
      </c>
      <c r="Z13" s="25">
        <v>140000</v>
      </c>
      <c r="AA13" s="25">
        <v>142000</v>
      </c>
      <c r="AB13" s="25">
        <v>144000</v>
      </c>
      <c r="AC13" s="25">
        <v>146000</v>
      </c>
      <c r="AD13" s="25">
        <v>148000</v>
      </c>
      <c r="AE13" s="25">
        <v>150000</v>
      </c>
      <c r="AF13" s="25">
        <v>160000</v>
      </c>
      <c r="AG13" s="25">
        <v>170000</v>
      </c>
      <c r="AH13" s="25">
        <v>180000</v>
      </c>
      <c r="AI13" s="25">
        <v>190000</v>
      </c>
      <c r="AJ13" s="25">
        <v>200000</v>
      </c>
      <c r="AK13" s="25">
        <v>232578</v>
      </c>
      <c r="AL13" s="25">
        <v>252068</v>
      </c>
      <c r="AM13" s="25">
        <v>273193</v>
      </c>
      <c r="AN13" s="25">
        <v>296078</v>
      </c>
      <c r="AO13" s="25">
        <v>199090</v>
      </c>
      <c r="AP13" s="25">
        <v>191797</v>
      </c>
      <c r="AQ13" s="25">
        <v>197833</v>
      </c>
      <c r="AR13" s="25">
        <v>199257</v>
      </c>
      <c r="AS13" s="25">
        <v>192000</v>
      </c>
      <c r="AT13" s="25">
        <v>185000</v>
      </c>
      <c r="AU13" s="25">
        <v>178255</v>
      </c>
      <c r="AV13" s="25">
        <v>179600</v>
      </c>
      <c r="AW13" s="25">
        <v>179820</v>
      </c>
      <c r="AX13" s="25">
        <v>180040</v>
      </c>
      <c r="AY13" s="25">
        <v>180260</v>
      </c>
      <c r="AZ13" s="25">
        <v>180480</v>
      </c>
      <c r="BA13" s="25">
        <v>180700</v>
      </c>
      <c r="BB13" s="25">
        <v>180920</v>
      </c>
      <c r="BC13" s="25">
        <v>181140</v>
      </c>
      <c r="BD13" s="25">
        <v>181360</v>
      </c>
      <c r="BE13" s="25">
        <v>181581</v>
      </c>
      <c r="BF13" s="25">
        <v>178206</v>
      </c>
      <c r="BG13" s="25">
        <v>172741</v>
      </c>
      <c r="BH13" s="25">
        <v>168759</v>
      </c>
      <c r="BI13" s="25">
        <v>171269</v>
      </c>
      <c r="BJ13" s="25">
        <v>171739</v>
      </c>
      <c r="BK13" s="25">
        <v>171285</v>
      </c>
      <c r="BL13" s="25">
        <v>170830</v>
      </c>
      <c r="BM13" s="25">
        <v>170375</v>
      </c>
    </row>
    <row r="14" spans="1:68" x14ac:dyDescent="0.35"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</row>
    <row r="15" spans="1:68" x14ac:dyDescent="0.35">
      <c r="A15" s="52" t="s">
        <v>422</v>
      </c>
      <c r="B15" s="52" t="s">
        <v>255</v>
      </c>
      <c r="E15" s="52" t="s">
        <v>0</v>
      </c>
      <c r="G15" s="25">
        <v>5800</v>
      </c>
      <c r="H15" s="25">
        <v>6500</v>
      </c>
      <c r="I15" s="25">
        <v>5600</v>
      </c>
      <c r="J15" s="25">
        <v>4800</v>
      </c>
      <c r="K15" s="25">
        <v>4300</v>
      </c>
      <c r="L15" s="25">
        <v>5300</v>
      </c>
      <c r="M15" s="25">
        <v>4900</v>
      </c>
      <c r="N15" s="25">
        <v>4500</v>
      </c>
      <c r="O15" s="25">
        <v>4900</v>
      </c>
      <c r="P15" s="25">
        <v>6200</v>
      </c>
      <c r="Q15" s="25">
        <v>6300</v>
      </c>
      <c r="R15" s="25">
        <v>6500</v>
      </c>
      <c r="S15" s="25">
        <v>5700</v>
      </c>
      <c r="T15" s="25">
        <v>5000</v>
      </c>
      <c r="U15" s="25">
        <v>5300</v>
      </c>
      <c r="V15" s="25">
        <v>5400</v>
      </c>
      <c r="W15" s="25">
        <v>5200</v>
      </c>
      <c r="X15" s="25">
        <v>4300</v>
      </c>
      <c r="Y15" s="25">
        <v>5700</v>
      </c>
      <c r="Z15" s="25">
        <v>5900</v>
      </c>
      <c r="AA15" s="25">
        <v>4513</v>
      </c>
      <c r="AB15" s="25">
        <v>4300</v>
      </c>
      <c r="AC15" s="25">
        <v>4300</v>
      </c>
      <c r="AD15" s="25">
        <v>4388</v>
      </c>
      <c r="AE15" s="25">
        <v>4530</v>
      </c>
      <c r="AF15" s="25">
        <v>6300</v>
      </c>
      <c r="AG15" s="25">
        <v>5500</v>
      </c>
      <c r="AH15" s="25">
        <v>6200</v>
      </c>
      <c r="AI15" s="25">
        <v>7100</v>
      </c>
      <c r="AJ15" s="25">
        <v>7180</v>
      </c>
      <c r="AK15" s="25">
        <v>7270</v>
      </c>
      <c r="AL15" s="25">
        <v>7361</v>
      </c>
      <c r="AM15" s="25">
        <v>7453</v>
      </c>
      <c r="AN15" s="25">
        <v>7547</v>
      </c>
      <c r="AO15" s="25">
        <v>7551</v>
      </c>
      <c r="AP15" s="25">
        <v>7576</v>
      </c>
      <c r="AQ15" s="25">
        <v>7207</v>
      </c>
      <c r="AR15" s="25">
        <v>6909</v>
      </c>
      <c r="AS15" s="25">
        <v>6565</v>
      </c>
      <c r="AT15" s="25">
        <v>6582</v>
      </c>
      <c r="AU15" s="25">
        <v>6235</v>
      </c>
      <c r="AV15" s="25">
        <v>5750</v>
      </c>
      <c r="AW15" s="25">
        <v>5710</v>
      </c>
      <c r="AX15" s="25">
        <v>5670</v>
      </c>
      <c r="AY15" s="25">
        <v>5630</v>
      </c>
      <c r="AZ15" s="25">
        <v>5590</v>
      </c>
      <c r="BA15" s="25">
        <v>5590</v>
      </c>
      <c r="BB15" s="25">
        <v>5510</v>
      </c>
      <c r="BC15" s="25">
        <v>5470</v>
      </c>
      <c r="BD15" s="25">
        <v>5431</v>
      </c>
      <c r="BE15" s="25">
        <v>5392</v>
      </c>
      <c r="BF15" s="25">
        <v>2000</v>
      </c>
      <c r="BG15" s="25">
        <v>2000</v>
      </c>
      <c r="BH15" s="25">
        <v>3000</v>
      </c>
      <c r="BI15" s="25">
        <v>6000</v>
      </c>
      <c r="BJ15" s="25">
        <v>10200</v>
      </c>
      <c r="BK15" s="25">
        <v>13500</v>
      </c>
      <c r="BL15" s="25">
        <v>15000</v>
      </c>
      <c r="BM15" s="25">
        <v>10000</v>
      </c>
    </row>
    <row r="16" spans="1:68" x14ac:dyDescent="0.35">
      <c r="A16" s="52" t="s">
        <v>422</v>
      </c>
      <c r="B16" s="52" t="s">
        <v>256</v>
      </c>
      <c r="E16" s="52" t="s">
        <v>0</v>
      </c>
      <c r="G16" s="25">
        <v>54000</v>
      </c>
      <c r="H16" s="25">
        <v>66000</v>
      </c>
      <c r="I16" s="25">
        <v>66000</v>
      </c>
      <c r="J16" s="25">
        <v>57000</v>
      </c>
      <c r="K16" s="25">
        <v>58500</v>
      </c>
      <c r="L16" s="25">
        <v>54000</v>
      </c>
      <c r="M16" s="25">
        <v>60000</v>
      </c>
      <c r="N16" s="25">
        <v>63300</v>
      </c>
      <c r="O16" s="25">
        <v>68000</v>
      </c>
      <c r="P16" s="25">
        <v>69600</v>
      </c>
      <c r="Q16" s="25">
        <v>74600</v>
      </c>
      <c r="R16" s="25">
        <v>79200</v>
      </c>
      <c r="S16" s="25">
        <v>77700</v>
      </c>
      <c r="T16" s="25">
        <v>77100</v>
      </c>
      <c r="U16" s="25">
        <v>82500</v>
      </c>
      <c r="V16" s="25">
        <v>91100</v>
      </c>
      <c r="W16" s="25">
        <v>88500</v>
      </c>
      <c r="X16" s="25">
        <v>85600</v>
      </c>
      <c r="Y16" s="25">
        <v>86700</v>
      </c>
      <c r="Z16" s="25">
        <v>89000</v>
      </c>
      <c r="AA16" s="25">
        <v>93400</v>
      </c>
      <c r="AB16" s="25">
        <v>93400</v>
      </c>
      <c r="AC16" s="25">
        <v>84200</v>
      </c>
      <c r="AD16" s="25">
        <v>92700</v>
      </c>
      <c r="AE16" s="25">
        <v>91600</v>
      </c>
      <c r="AF16" s="25">
        <v>95000</v>
      </c>
      <c r="AG16" s="25">
        <v>97200</v>
      </c>
      <c r="AH16" s="25">
        <v>103080</v>
      </c>
      <c r="AI16" s="25">
        <v>94740</v>
      </c>
      <c r="AJ16" s="25">
        <v>101594</v>
      </c>
      <c r="AK16" s="25">
        <v>95000</v>
      </c>
      <c r="AL16" s="25">
        <v>92400</v>
      </c>
      <c r="AM16" s="25">
        <v>90109</v>
      </c>
      <c r="AN16" s="25">
        <v>88346</v>
      </c>
      <c r="AO16" s="25">
        <v>84714</v>
      </c>
      <c r="AP16" s="25">
        <v>73975</v>
      </c>
      <c r="AQ16" s="25">
        <v>70299</v>
      </c>
      <c r="AR16" s="25">
        <v>55991</v>
      </c>
      <c r="AS16" s="25">
        <v>48605</v>
      </c>
      <c r="AT16" s="25">
        <v>46767</v>
      </c>
      <c r="AU16" s="25">
        <v>34723</v>
      </c>
      <c r="AV16" s="25">
        <v>32080</v>
      </c>
      <c r="AW16" s="25">
        <v>32050</v>
      </c>
      <c r="AX16" s="25">
        <v>32020</v>
      </c>
      <c r="AY16" s="25">
        <v>31990</v>
      </c>
      <c r="AZ16" s="25">
        <v>31960</v>
      </c>
      <c r="BA16" s="25">
        <v>31930</v>
      </c>
      <c r="BB16" s="25">
        <v>31900</v>
      </c>
      <c r="BC16" s="25">
        <v>31870</v>
      </c>
      <c r="BD16" s="25">
        <v>31840</v>
      </c>
      <c r="BE16" s="25">
        <v>31810</v>
      </c>
      <c r="BF16" s="25">
        <v>31562</v>
      </c>
      <c r="BG16" s="25">
        <v>29701</v>
      </c>
      <c r="BH16" s="25">
        <v>28233</v>
      </c>
      <c r="BI16" s="25">
        <v>30999</v>
      </c>
      <c r="BJ16" s="25">
        <v>31298</v>
      </c>
      <c r="BK16" s="25">
        <v>31210</v>
      </c>
      <c r="BL16" s="25">
        <v>31145</v>
      </c>
      <c r="BM16" s="25">
        <v>31121</v>
      </c>
    </row>
    <row r="17" spans="1:65" x14ac:dyDescent="0.35">
      <c r="A17" s="52" t="s">
        <v>422</v>
      </c>
      <c r="B17" s="52" t="s">
        <v>432</v>
      </c>
      <c r="E17" s="52" t="s">
        <v>0</v>
      </c>
      <c r="G17" s="25">
        <v>1580000</v>
      </c>
      <c r="H17" s="25">
        <v>1525000</v>
      </c>
      <c r="I17" s="25">
        <v>1428000</v>
      </c>
      <c r="J17" s="25">
        <v>1297000</v>
      </c>
      <c r="K17" s="25">
        <v>987000</v>
      </c>
      <c r="L17" s="25">
        <v>1001000</v>
      </c>
      <c r="M17" s="25">
        <v>1180000</v>
      </c>
      <c r="N17" s="25">
        <v>1518000</v>
      </c>
      <c r="O17" s="25">
        <v>1532000</v>
      </c>
      <c r="P17" s="25">
        <v>1475900</v>
      </c>
      <c r="Q17" s="25">
        <v>1405400</v>
      </c>
      <c r="R17" s="25">
        <v>1324700</v>
      </c>
      <c r="S17" s="25">
        <v>1238100</v>
      </c>
      <c r="T17" s="25">
        <v>1174500</v>
      </c>
      <c r="U17" s="25">
        <v>1155500</v>
      </c>
      <c r="V17" s="25">
        <v>1117000</v>
      </c>
      <c r="W17" s="25">
        <v>1103800</v>
      </c>
      <c r="X17" s="25">
        <v>1088800</v>
      </c>
      <c r="Y17" s="25">
        <v>1064000</v>
      </c>
      <c r="Z17" s="25">
        <v>1044000</v>
      </c>
      <c r="AA17" s="25">
        <v>1081000</v>
      </c>
      <c r="AB17" s="25">
        <v>1026000</v>
      </c>
      <c r="AC17" s="25">
        <v>994000</v>
      </c>
      <c r="AD17" s="25">
        <v>1033000</v>
      </c>
      <c r="AE17" s="25">
        <v>1038000</v>
      </c>
      <c r="AF17" s="25">
        <v>1010000</v>
      </c>
      <c r="AG17" s="25">
        <v>956000</v>
      </c>
      <c r="AH17" s="25">
        <v>1029000</v>
      </c>
      <c r="AI17" s="25">
        <v>1020000</v>
      </c>
      <c r="AJ17" s="25">
        <v>1025410</v>
      </c>
      <c r="AK17" s="25">
        <v>1030840</v>
      </c>
      <c r="AL17" s="25">
        <v>1036000</v>
      </c>
      <c r="AM17" s="25">
        <v>1041000</v>
      </c>
      <c r="AN17" s="25">
        <v>1046000</v>
      </c>
      <c r="AO17" s="25">
        <v>1061000</v>
      </c>
      <c r="AP17" s="25">
        <v>1072000</v>
      </c>
      <c r="AQ17" s="25">
        <v>1109786</v>
      </c>
      <c r="AR17" s="25">
        <v>1144819</v>
      </c>
      <c r="AS17" s="25">
        <v>1099440</v>
      </c>
      <c r="AT17" s="25">
        <v>1119190</v>
      </c>
      <c r="AU17" s="25">
        <v>1085070</v>
      </c>
      <c r="AV17" s="25">
        <v>1052040</v>
      </c>
      <c r="AW17" s="25">
        <v>1065300</v>
      </c>
      <c r="AX17" s="25">
        <v>1078770</v>
      </c>
      <c r="AY17" s="25">
        <v>1092450</v>
      </c>
      <c r="AZ17" s="25">
        <v>1106300</v>
      </c>
      <c r="BA17" s="25">
        <v>1120350</v>
      </c>
      <c r="BB17" s="25">
        <v>1134580</v>
      </c>
      <c r="BC17" s="25">
        <v>1149900</v>
      </c>
      <c r="BD17" s="25">
        <v>1163583</v>
      </c>
      <c r="BE17" s="25">
        <v>1186074</v>
      </c>
      <c r="BF17" s="25">
        <v>1476936</v>
      </c>
      <c r="BG17" s="25">
        <v>1763591</v>
      </c>
      <c r="BH17" s="25">
        <v>1800000</v>
      </c>
      <c r="BI17" s="25">
        <v>1820000</v>
      </c>
      <c r="BJ17" s="25">
        <v>1800000</v>
      </c>
      <c r="BK17" s="25">
        <v>1820000</v>
      </c>
      <c r="BL17" s="25">
        <v>1830000</v>
      </c>
      <c r="BM17" s="25">
        <v>1835419</v>
      </c>
    </row>
    <row r="18" spans="1:65" x14ac:dyDescent="0.35">
      <c r="A18" s="52" t="s">
        <v>422</v>
      </c>
      <c r="B18" s="52" t="s">
        <v>434</v>
      </c>
      <c r="E18" s="52" t="s">
        <v>0</v>
      </c>
      <c r="G18" s="25">
        <v>132000</v>
      </c>
      <c r="H18" s="25">
        <v>127000</v>
      </c>
      <c r="I18" s="25">
        <v>119000</v>
      </c>
      <c r="J18" s="25">
        <v>108000</v>
      </c>
      <c r="K18" s="25">
        <v>82000</v>
      </c>
      <c r="L18" s="25">
        <v>83000</v>
      </c>
      <c r="M18" s="25">
        <v>101900</v>
      </c>
      <c r="N18" s="25">
        <v>102300</v>
      </c>
      <c r="O18" s="25">
        <v>110000</v>
      </c>
      <c r="P18" s="25">
        <v>95900</v>
      </c>
      <c r="Q18" s="25">
        <v>91400</v>
      </c>
      <c r="R18" s="25">
        <v>86100</v>
      </c>
      <c r="S18" s="25">
        <v>80500</v>
      </c>
      <c r="T18" s="25">
        <v>76300</v>
      </c>
      <c r="U18" s="25">
        <v>75100</v>
      </c>
      <c r="V18" s="25">
        <v>72500</v>
      </c>
      <c r="W18" s="25">
        <v>71600</v>
      </c>
      <c r="X18" s="25">
        <v>70800</v>
      </c>
      <c r="Y18" s="25">
        <v>70000</v>
      </c>
      <c r="Z18" s="25">
        <v>69300</v>
      </c>
      <c r="AA18" s="25">
        <v>65000</v>
      </c>
      <c r="AB18" s="25">
        <v>65000</v>
      </c>
      <c r="AC18" s="25">
        <v>65000</v>
      </c>
      <c r="AD18" s="25">
        <v>70000</v>
      </c>
      <c r="AE18" s="25">
        <v>70000</v>
      </c>
      <c r="AF18" s="25">
        <v>70000</v>
      </c>
      <c r="AG18" s="25">
        <v>70000</v>
      </c>
      <c r="AH18" s="25">
        <v>74000</v>
      </c>
      <c r="AI18" s="25">
        <v>74000</v>
      </c>
      <c r="AJ18" s="25">
        <v>72000</v>
      </c>
      <c r="AK18" s="25">
        <v>72598</v>
      </c>
      <c r="AL18" s="25">
        <v>72500</v>
      </c>
      <c r="AM18" s="25">
        <v>73000</v>
      </c>
      <c r="AN18" s="25">
        <v>73700</v>
      </c>
      <c r="AO18" s="25">
        <v>74000</v>
      </c>
      <c r="AP18" s="25">
        <v>75000</v>
      </c>
      <c r="AQ18" s="25">
        <v>66000</v>
      </c>
      <c r="AR18" s="25">
        <v>67363</v>
      </c>
      <c r="AS18" s="25">
        <v>67000</v>
      </c>
      <c r="AT18" s="25">
        <v>60000</v>
      </c>
      <c r="AU18" s="25">
        <v>50000</v>
      </c>
      <c r="AV18" s="25">
        <v>45000</v>
      </c>
      <c r="AW18" s="25">
        <v>45000</v>
      </c>
      <c r="AX18" s="25">
        <v>45000</v>
      </c>
      <c r="AY18" s="25">
        <v>46000</v>
      </c>
      <c r="AZ18" s="25">
        <v>47000</v>
      </c>
      <c r="BA18" s="25">
        <v>47000</v>
      </c>
      <c r="BB18" s="25">
        <v>48000</v>
      </c>
      <c r="BC18" s="25">
        <v>48800</v>
      </c>
      <c r="BD18" s="25">
        <v>49500</v>
      </c>
      <c r="BE18" s="25">
        <v>70000</v>
      </c>
      <c r="BF18" s="25">
        <v>75000</v>
      </c>
      <c r="BG18" s="25">
        <v>75000</v>
      </c>
      <c r="BH18" s="25">
        <v>48470</v>
      </c>
      <c r="BI18" s="25">
        <v>48610</v>
      </c>
      <c r="BJ18" s="25">
        <v>48800</v>
      </c>
      <c r="BK18" s="25">
        <v>48970</v>
      </c>
      <c r="BL18" s="25">
        <v>49140</v>
      </c>
      <c r="BM18" s="25"/>
    </row>
    <row r="19" spans="1:65" x14ac:dyDescent="0.35">
      <c r="A19" s="52" t="s">
        <v>422</v>
      </c>
      <c r="B19" s="52" t="s">
        <v>261</v>
      </c>
      <c r="E19" s="52" t="s">
        <v>0</v>
      </c>
      <c r="G19" s="25">
        <v>38400</v>
      </c>
      <c r="H19" s="25">
        <v>38200</v>
      </c>
      <c r="I19" s="25">
        <v>41100</v>
      </c>
      <c r="J19" s="25">
        <v>34500</v>
      </c>
      <c r="K19" s="25">
        <v>23700</v>
      </c>
      <c r="L19" s="25">
        <v>28200</v>
      </c>
      <c r="M19" s="25">
        <v>30900</v>
      </c>
      <c r="N19" s="25">
        <v>40900</v>
      </c>
      <c r="O19" s="25">
        <v>45000</v>
      </c>
      <c r="P19" s="25">
        <v>42400</v>
      </c>
      <c r="Q19" s="25">
        <v>40500</v>
      </c>
      <c r="R19" s="25">
        <v>38800</v>
      </c>
      <c r="S19" s="25">
        <v>33000</v>
      </c>
      <c r="T19" s="25">
        <v>31500</v>
      </c>
      <c r="U19" s="25">
        <v>28800</v>
      </c>
      <c r="V19" s="25">
        <v>31100</v>
      </c>
      <c r="W19" s="25">
        <v>29300</v>
      </c>
      <c r="X19" s="25">
        <v>20649</v>
      </c>
      <c r="Y19" s="25">
        <v>20653</v>
      </c>
      <c r="Z19" s="25">
        <v>20468</v>
      </c>
      <c r="AA19" s="25">
        <v>21495</v>
      </c>
      <c r="AB19" s="25">
        <v>22585</v>
      </c>
      <c r="AC19" s="25">
        <v>23705</v>
      </c>
      <c r="AD19" s="25">
        <v>16000</v>
      </c>
      <c r="AE19" s="25">
        <v>15000</v>
      </c>
      <c r="AF19" s="25">
        <v>17560</v>
      </c>
      <c r="AG19" s="25">
        <v>17000</v>
      </c>
      <c r="AH19" s="25">
        <v>14960</v>
      </c>
      <c r="AI19" s="25">
        <v>14790</v>
      </c>
      <c r="AJ19" s="25">
        <v>12790</v>
      </c>
      <c r="AK19" s="25">
        <v>11157</v>
      </c>
      <c r="AL19" s="25">
        <v>9738</v>
      </c>
      <c r="AM19" s="25">
        <v>8497</v>
      </c>
      <c r="AN19" s="25">
        <v>7414</v>
      </c>
      <c r="AO19" s="25">
        <v>6450</v>
      </c>
      <c r="AP19" s="25">
        <v>5611</v>
      </c>
      <c r="AQ19" s="25">
        <v>5274</v>
      </c>
      <c r="AR19" s="25">
        <v>4957</v>
      </c>
      <c r="AS19" s="25">
        <v>5000</v>
      </c>
      <c r="AT19" s="25">
        <v>4699</v>
      </c>
      <c r="AU19" s="25">
        <v>4216</v>
      </c>
      <c r="AV19" s="25">
        <v>3783</v>
      </c>
      <c r="AW19" s="25">
        <v>3541</v>
      </c>
      <c r="AX19" s="25">
        <v>4967</v>
      </c>
      <c r="AY19" s="25">
        <v>9762</v>
      </c>
      <c r="AZ19" s="25">
        <v>5721</v>
      </c>
      <c r="BA19" s="25">
        <v>11787</v>
      </c>
      <c r="BB19" s="25">
        <v>11326</v>
      </c>
      <c r="BC19" s="25">
        <v>11326</v>
      </c>
      <c r="BD19" s="25">
        <v>11459</v>
      </c>
      <c r="BE19" s="25">
        <v>11654</v>
      </c>
      <c r="BF19" s="25">
        <v>11776</v>
      </c>
      <c r="BG19" s="25">
        <v>9800</v>
      </c>
      <c r="BH19" s="25">
        <v>10900</v>
      </c>
      <c r="BI19" s="25">
        <v>11000</v>
      </c>
      <c r="BJ19" s="25">
        <v>12000</v>
      </c>
      <c r="BK19" s="25">
        <v>13200</v>
      </c>
      <c r="BL19" s="25">
        <v>13600</v>
      </c>
      <c r="BM19" s="25">
        <v>10000</v>
      </c>
    </row>
    <row r="20" spans="1:65" x14ac:dyDescent="0.35">
      <c r="A20" s="52" t="s">
        <v>422</v>
      </c>
      <c r="B20" s="52" t="s">
        <v>427</v>
      </c>
      <c r="E20" s="52" t="s">
        <v>0</v>
      </c>
      <c r="G20" s="25">
        <v>300</v>
      </c>
      <c r="H20" s="25">
        <v>300</v>
      </c>
      <c r="I20" s="25">
        <v>300</v>
      </c>
      <c r="J20" s="25">
        <v>300</v>
      </c>
      <c r="K20" s="25">
        <v>400</v>
      </c>
      <c r="L20" s="25">
        <v>500</v>
      </c>
      <c r="M20" s="25">
        <v>500</v>
      </c>
      <c r="N20" s="25">
        <v>400</v>
      </c>
      <c r="O20" s="25">
        <v>500</v>
      </c>
      <c r="P20" s="25">
        <v>150</v>
      </c>
      <c r="Q20" s="25">
        <v>100</v>
      </c>
      <c r="R20" s="25">
        <v>130</v>
      </c>
      <c r="S20" s="25">
        <v>100</v>
      </c>
      <c r="T20" s="25">
        <v>6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</row>
    <row r="21" spans="1:65" x14ac:dyDescent="0.35">
      <c r="A21" s="52" t="s">
        <v>422</v>
      </c>
      <c r="B21" s="52" t="s">
        <v>258</v>
      </c>
      <c r="E21" s="52" t="s">
        <v>0</v>
      </c>
      <c r="G21" s="25">
        <v>7000</v>
      </c>
      <c r="H21" s="25">
        <v>8000</v>
      </c>
      <c r="I21" s="25">
        <v>8500</v>
      </c>
      <c r="J21" s="25">
        <v>7000</v>
      </c>
      <c r="K21" s="25">
        <v>8500</v>
      </c>
      <c r="L21" s="25">
        <v>10000</v>
      </c>
      <c r="M21" s="25">
        <v>5000</v>
      </c>
      <c r="N21" s="25">
        <v>8000</v>
      </c>
      <c r="O21" s="25">
        <v>7859</v>
      </c>
      <c r="P21" s="25">
        <v>7301</v>
      </c>
      <c r="Q21" s="25">
        <v>7500</v>
      </c>
      <c r="R21" s="25">
        <v>7600</v>
      </c>
      <c r="S21" s="25">
        <v>7100</v>
      </c>
      <c r="T21" s="25">
        <v>6700</v>
      </c>
      <c r="U21" s="25">
        <v>6700</v>
      </c>
      <c r="V21" s="25">
        <v>6800</v>
      </c>
      <c r="W21" s="25">
        <v>6700</v>
      </c>
      <c r="X21" s="25">
        <v>6700</v>
      </c>
      <c r="Y21" s="25">
        <v>6000</v>
      </c>
      <c r="Z21" s="25">
        <v>6100</v>
      </c>
      <c r="AA21" s="25">
        <v>4810</v>
      </c>
      <c r="AB21" s="25">
        <v>4481</v>
      </c>
      <c r="AC21" s="25">
        <v>4748</v>
      </c>
      <c r="AD21" s="25">
        <v>4955</v>
      </c>
      <c r="AE21" s="25">
        <v>4840</v>
      </c>
      <c r="AF21" s="25">
        <v>3380</v>
      </c>
      <c r="AG21" s="25">
        <v>2030</v>
      </c>
      <c r="AH21" s="25">
        <v>3100</v>
      </c>
      <c r="AI21" s="25">
        <v>3100</v>
      </c>
      <c r="AJ21" s="25">
        <v>3114</v>
      </c>
      <c r="AK21" s="25">
        <v>3250</v>
      </c>
      <c r="AL21" s="25">
        <v>3120</v>
      </c>
      <c r="AM21" s="25">
        <v>3352</v>
      </c>
      <c r="AN21" s="25">
        <v>3405</v>
      </c>
      <c r="AO21" s="25">
        <v>3418</v>
      </c>
      <c r="AP21" s="25">
        <v>3431</v>
      </c>
      <c r="AQ21" s="25">
        <v>3433</v>
      </c>
      <c r="AR21" s="25">
        <v>3328</v>
      </c>
      <c r="AS21" s="25">
        <v>2183</v>
      </c>
      <c r="AT21" s="25">
        <v>1879</v>
      </c>
      <c r="AU21" s="25">
        <v>1615</v>
      </c>
      <c r="AV21" s="25">
        <v>1389</v>
      </c>
      <c r="AW21" s="25">
        <v>1560</v>
      </c>
      <c r="AX21" s="25">
        <v>1560</v>
      </c>
      <c r="AY21" s="25">
        <v>1570</v>
      </c>
      <c r="AZ21" s="25">
        <v>1760</v>
      </c>
      <c r="BA21" s="25">
        <v>1760</v>
      </c>
      <c r="BB21" s="25">
        <v>2220</v>
      </c>
      <c r="BC21" s="25">
        <v>2489</v>
      </c>
      <c r="BD21" s="25">
        <v>2479</v>
      </c>
      <c r="BE21" s="25">
        <v>3129</v>
      </c>
      <c r="BF21" s="25">
        <v>3533</v>
      </c>
      <c r="BG21" s="25">
        <v>2937</v>
      </c>
      <c r="BH21" s="25">
        <v>3116</v>
      </c>
      <c r="BI21" s="25">
        <v>3206</v>
      </c>
      <c r="BJ21" s="25">
        <v>3287</v>
      </c>
      <c r="BK21" s="25">
        <v>3371</v>
      </c>
      <c r="BL21" s="25">
        <v>3387</v>
      </c>
      <c r="BM21" s="25">
        <v>2861</v>
      </c>
    </row>
  </sheetData>
  <sortState xmlns:xlrd2="http://schemas.microsoft.com/office/spreadsheetml/2017/richdata2" ref="A15:BM21">
    <sortCondition ref="B15:B2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28BE3-F42F-4C1D-B632-A76FEE6C0ECD}">
  <sheetPr>
    <tabColor theme="7" tint="0.59999389629810485"/>
  </sheetPr>
  <dimension ref="A1:BH5297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16" sqref="A16"/>
      <selection pane="bottomRight" activeCell="B20" sqref="B20"/>
    </sheetView>
  </sheetViews>
  <sheetFormatPr defaultRowHeight="14.5" x14ac:dyDescent="0.35"/>
  <cols>
    <col min="1" max="1" width="66.81640625" style="72" customWidth="1"/>
    <col min="2" max="26" width="17.6328125" style="52" customWidth="1"/>
    <col min="27" max="27" width="17.6328125" style="18" customWidth="1"/>
    <col min="28" max="30" width="17.6328125" style="52" customWidth="1"/>
    <col min="31" max="31" width="17.6328125" style="18" customWidth="1"/>
    <col min="32" max="49" width="17.6328125" style="52" customWidth="1"/>
    <col min="50" max="50" width="14.26953125" style="52" bestFit="1" customWidth="1"/>
    <col min="51" max="16384" width="8.7265625" style="52"/>
  </cols>
  <sheetData>
    <row r="1" spans="1:60" x14ac:dyDescent="0.35">
      <c r="B1" s="18"/>
      <c r="AA1" s="52"/>
      <c r="AE1" s="52"/>
    </row>
    <row r="2" spans="1:60" s="53" customFormat="1" x14ac:dyDescent="0.35">
      <c r="B2" s="53">
        <v>1971</v>
      </c>
      <c r="C2" s="53">
        <f>B2+1</f>
        <v>1972</v>
      </c>
      <c r="D2" s="53">
        <f t="shared" ref="D2:U2" si="0">C2+1</f>
        <v>1973</v>
      </c>
      <c r="E2" s="53">
        <f t="shared" si="0"/>
        <v>1974</v>
      </c>
      <c r="F2" s="53">
        <f t="shared" si="0"/>
        <v>1975</v>
      </c>
      <c r="G2" s="53">
        <f t="shared" si="0"/>
        <v>1976</v>
      </c>
      <c r="H2" s="53">
        <f t="shared" si="0"/>
        <v>1977</v>
      </c>
      <c r="I2" s="53">
        <f t="shared" si="0"/>
        <v>1978</v>
      </c>
      <c r="J2" s="53">
        <f t="shared" si="0"/>
        <v>1979</v>
      </c>
      <c r="K2" s="53">
        <f t="shared" si="0"/>
        <v>1980</v>
      </c>
      <c r="L2" s="53">
        <f t="shared" si="0"/>
        <v>1981</v>
      </c>
      <c r="M2" s="53">
        <f t="shared" si="0"/>
        <v>1982</v>
      </c>
      <c r="N2" s="53">
        <f t="shared" si="0"/>
        <v>1983</v>
      </c>
      <c r="O2" s="53">
        <f t="shared" si="0"/>
        <v>1984</v>
      </c>
      <c r="P2" s="53">
        <f t="shared" si="0"/>
        <v>1985</v>
      </c>
      <c r="Q2" s="53">
        <f t="shared" si="0"/>
        <v>1986</v>
      </c>
      <c r="R2" s="53">
        <f t="shared" si="0"/>
        <v>1987</v>
      </c>
      <c r="S2" s="53">
        <f t="shared" si="0"/>
        <v>1988</v>
      </c>
      <c r="T2" s="53">
        <f t="shared" si="0"/>
        <v>1989</v>
      </c>
      <c r="U2" s="53">
        <f t="shared" si="0"/>
        <v>1990</v>
      </c>
      <c r="V2" s="53">
        <v>1991</v>
      </c>
      <c r="W2" s="53">
        <v>1992</v>
      </c>
      <c r="X2" s="53">
        <v>1993</v>
      </c>
      <c r="Y2" s="53">
        <v>1994</v>
      </c>
      <c r="Z2" s="53">
        <v>1995</v>
      </c>
      <c r="AA2" s="53">
        <v>1996</v>
      </c>
      <c r="AB2" s="53">
        <v>1997</v>
      </c>
      <c r="AC2" s="53">
        <v>1998</v>
      </c>
      <c r="AD2" s="53">
        <v>1999</v>
      </c>
      <c r="AE2" s="53">
        <v>2000</v>
      </c>
      <c r="AF2" s="53">
        <v>2001</v>
      </c>
      <c r="AG2" s="53">
        <v>2002</v>
      </c>
      <c r="AH2" s="53">
        <v>2003</v>
      </c>
      <c r="AI2" s="53">
        <v>2004</v>
      </c>
      <c r="AJ2" s="53">
        <v>2005</v>
      </c>
      <c r="AK2" s="53">
        <v>2006</v>
      </c>
      <c r="AL2" s="53">
        <v>2007</v>
      </c>
      <c r="AM2" s="53">
        <v>2008</v>
      </c>
      <c r="AN2" s="53">
        <v>2009</v>
      </c>
      <c r="AO2" s="53">
        <v>2010</v>
      </c>
      <c r="AP2" s="53">
        <f t="shared" ref="AP2:AW2" si="1">AO2+1</f>
        <v>2011</v>
      </c>
      <c r="AQ2" s="53">
        <f t="shared" si="1"/>
        <v>2012</v>
      </c>
      <c r="AR2" s="53">
        <f t="shared" si="1"/>
        <v>2013</v>
      </c>
      <c r="AS2" s="53">
        <f t="shared" si="1"/>
        <v>2014</v>
      </c>
      <c r="AT2" s="53">
        <f t="shared" si="1"/>
        <v>2015</v>
      </c>
      <c r="AU2" s="53">
        <f t="shared" si="1"/>
        <v>2016</v>
      </c>
      <c r="AV2" s="53">
        <f t="shared" si="1"/>
        <v>2017</v>
      </c>
      <c r="AW2" s="53">
        <f t="shared" si="1"/>
        <v>2018</v>
      </c>
    </row>
    <row r="3" spans="1:60" s="25" customFormat="1" x14ac:dyDescent="0.35">
      <c r="A3" s="80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</row>
    <row r="4" spans="1:60" s="25" customFormat="1" x14ac:dyDescent="0.35">
      <c r="A4" s="25" t="s">
        <v>325</v>
      </c>
      <c r="B4" s="78">
        <f>_xlfn.QUARTILE.INC('DRC - Output, LPJmL NPPo '!B19:B779,3)</f>
        <v>869.07100000000003</v>
      </c>
      <c r="C4" s="78">
        <f>_xlfn.QUARTILE.INC('DRC - Output, LPJmL NPPo '!C19:C779,3)</f>
        <v>869.07100000000003</v>
      </c>
      <c r="D4" s="78">
        <f>_xlfn.QUARTILE.INC('DRC - Output, LPJmL NPPo '!D19:D779,3)</f>
        <v>906.65899999999999</v>
      </c>
      <c r="E4" s="78">
        <f>_xlfn.QUARTILE.INC('DRC - Output, LPJmL NPPo '!E19:E779,3)</f>
        <v>905.86199999999997</v>
      </c>
      <c r="F4" s="78">
        <f>_xlfn.QUARTILE.INC('DRC - Output, LPJmL NPPo '!F19:F779,3)</f>
        <v>913.78</v>
      </c>
      <c r="G4" s="78">
        <f>_xlfn.QUARTILE.INC('DRC - Output, LPJmL NPPo '!G19:G779,3)</f>
        <v>929.01599999999996</v>
      </c>
      <c r="H4" s="78">
        <f>_xlfn.QUARTILE.INC('DRC - Output, LPJmL NPPo '!H19:H779,3)</f>
        <v>922.24199999999996</v>
      </c>
      <c r="I4" s="78">
        <f>_xlfn.QUARTILE.INC('DRC - Output, LPJmL NPPo '!I19:I779,3)</f>
        <v>906.01300000000003</v>
      </c>
      <c r="J4" s="78">
        <f>_xlfn.QUARTILE.INC('DRC - Output, LPJmL NPPo '!J19:J779,3)</f>
        <v>901.54200000000003</v>
      </c>
      <c r="K4" s="78">
        <f>_xlfn.QUARTILE.INC('DRC - Output, LPJmL NPPo '!K19:K779,3)</f>
        <v>907.70100000000002</v>
      </c>
      <c r="L4" s="78">
        <f>_xlfn.QUARTILE.INC('DRC - Output, LPJmL NPPo '!L19:L779,3)</f>
        <v>906.09</v>
      </c>
      <c r="M4" s="78">
        <f>_xlfn.QUARTILE.INC('DRC - Output, LPJmL NPPo '!M19:M779,3)</f>
        <v>891.50400000000002</v>
      </c>
      <c r="N4" s="78">
        <f>_xlfn.QUARTILE.INC('DRC - Output, LPJmL NPPo '!N19:N779,3)</f>
        <v>876.69799999999998</v>
      </c>
      <c r="O4" s="78">
        <f>_xlfn.QUARTILE.INC('DRC - Output, LPJmL NPPo '!O19:O779,3)</f>
        <v>957.74800000000005</v>
      </c>
      <c r="P4" s="78">
        <f>_xlfn.QUARTILE.INC('DRC - Output, LPJmL NPPo '!P19:P779,3)</f>
        <v>939.64099999999996</v>
      </c>
      <c r="Q4" s="78">
        <f>_xlfn.QUARTILE.INC('DRC - Output, LPJmL NPPo '!Q19:Q779,3)</f>
        <v>921.21699999999998</v>
      </c>
      <c r="R4" s="78">
        <f>_xlfn.QUARTILE.INC('DRC - Output, LPJmL NPPo '!R19:R779,3)</f>
        <v>928.11199999999997</v>
      </c>
      <c r="S4" s="78">
        <f>_xlfn.QUARTILE.INC('DRC - Output, LPJmL NPPo '!S19:S779,3)</f>
        <v>938.81600000000003</v>
      </c>
      <c r="T4" s="78">
        <f>_xlfn.QUARTILE.INC('DRC - Output, LPJmL NPPo '!T19:T779,3)</f>
        <v>1011.51</v>
      </c>
      <c r="U4" s="78">
        <f>_xlfn.QUARTILE.INC('DRC - Output, LPJmL NPPo '!U19:U779,3)</f>
        <v>967.07600000000002</v>
      </c>
      <c r="V4" s="78">
        <f>_xlfn.QUARTILE.INC('DRC - Output, LPJmL NPPo '!V19:V779,3)</f>
        <v>936.05200000000002</v>
      </c>
      <c r="W4" s="78">
        <f>_xlfn.QUARTILE.INC('DRC - Output, LPJmL NPPo '!W19:W779,3)</f>
        <v>893.41</v>
      </c>
      <c r="X4" s="78">
        <f>_xlfn.QUARTILE.INC('DRC - Output, LPJmL NPPo '!X19:X779,3)</f>
        <v>931.34900000000005</v>
      </c>
      <c r="Y4" s="78">
        <f>_xlfn.QUARTILE.INC('DRC - Output, LPJmL NPPo '!Y19:Y779,3)</f>
        <v>914.60900000000004</v>
      </c>
      <c r="Z4" s="78">
        <f>_xlfn.QUARTILE.INC('DRC - Output, LPJmL NPPo '!Z19:Z779,3)</f>
        <v>942.41099999999994</v>
      </c>
      <c r="AA4" s="78">
        <f>_xlfn.QUARTILE.INC('DRC - Output, LPJmL NPPo '!AA19:AA779,3)</f>
        <v>979.08900000000006</v>
      </c>
      <c r="AB4" s="78">
        <f>_xlfn.QUARTILE.INC('DRC - Output, LPJmL NPPo '!AB19:AB779,3)</f>
        <v>896.26499999999999</v>
      </c>
      <c r="AC4" s="78">
        <f>_xlfn.QUARTILE.INC('DRC - Output, LPJmL NPPo '!AC19:AC779,3)</f>
        <v>934.42600000000004</v>
      </c>
      <c r="AD4" s="78">
        <f>_xlfn.QUARTILE.INC('DRC - Output, LPJmL NPPo '!AD19:AD779,3)</f>
        <v>980.05399999999997</v>
      </c>
      <c r="AE4" s="78">
        <f>_xlfn.QUARTILE.INC('DRC - Output, LPJmL NPPo '!AE19:AE779,3)</f>
        <v>983.96299999999997</v>
      </c>
      <c r="AF4" s="78">
        <f>_xlfn.QUARTILE.INC('DRC - Output, LPJmL NPPo '!AF19:AF779,3)</f>
        <v>968.95899999999995</v>
      </c>
      <c r="AG4" s="78">
        <f>_xlfn.QUARTILE.INC('DRC - Output, LPJmL NPPo '!AG19:AG779,3)</f>
        <v>984.48099999999999</v>
      </c>
      <c r="AH4" s="78">
        <f>_xlfn.QUARTILE.INC('DRC - Output, LPJmL NPPo '!AH19:AH779,3)</f>
        <v>984.48099999999999</v>
      </c>
      <c r="AI4" s="78">
        <f>_xlfn.QUARTILE.INC('DRC - Output, LPJmL NPPo '!AI19:AI779,3)</f>
        <v>984.48099999999999</v>
      </c>
      <c r="AJ4" s="78">
        <f>_xlfn.QUARTILE.INC('DRC - Output, LPJmL NPPo '!AJ19:AJ779,3)</f>
        <v>949.36500000000001</v>
      </c>
      <c r="AK4" s="78">
        <f>_xlfn.QUARTILE.INC('DRC - Output, LPJmL NPPo '!AK19:AK779,3)</f>
        <v>972.48900000000003</v>
      </c>
      <c r="AL4" s="78">
        <f>_xlfn.QUARTILE.INC('DRC - Output, LPJmL NPPo '!AL19:AL779,3)</f>
        <v>974.51499999999999</v>
      </c>
      <c r="AM4" s="78">
        <f>_xlfn.QUARTILE.INC('DRC - Output, LPJmL NPPo '!AM19:AM779,3)</f>
        <v>1005.56</v>
      </c>
      <c r="AN4" s="78">
        <f>_xlfn.QUARTILE.INC('DRC - Output, LPJmL NPPo '!AN19:AN779,3)</f>
        <v>1005.56</v>
      </c>
      <c r="AO4" s="78">
        <f>_xlfn.QUARTILE.INC('DRC - Output, LPJmL NPPo '!AO19:AO779,3)</f>
        <v>1004.76</v>
      </c>
      <c r="AP4" s="78">
        <f>_xlfn.QUARTILE.INC('DRC - Output, LPJmL NPPo '!AP19:AP779,3)</f>
        <v>1003</v>
      </c>
      <c r="AQ4" s="112" t="s">
        <v>205</v>
      </c>
      <c r="AR4" s="112" t="s">
        <v>205</v>
      </c>
      <c r="AS4" s="112" t="s">
        <v>205</v>
      </c>
      <c r="AT4" s="112" t="s">
        <v>205</v>
      </c>
      <c r="AU4" s="112" t="s">
        <v>205</v>
      </c>
      <c r="AV4" s="112" t="s">
        <v>205</v>
      </c>
      <c r="AW4" s="112" t="s">
        <v>205</v>
      </c>
      <c r="AX4" s="112" t="s">
        <v>205</v>
      </c>
      <c r="AZ4" s="78"/>
    </row>
    <row r="5" spans="1:60" s="25" customFormat="1" x14ac:dyDescent="0.35">
      <c r="A5" s="80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112"/>
      <c r="AR5" s="112"/>
      <c r="AS5" s="112"/>
      <c r="AT5" s="112"/>
      <c r="AU5" s="112"/>
      <c r="AV5" s="112"/>
      <c r="AW5" s="112"/>
      <c r="AX5" s="112"/>
    </row>
    <row r="6" spans="1:60" s="25" customFormat="1" x14ac:dyDescent="0.35">
      <c r="A6" s="80" t="s">
        <v>131</v>
      </c>
      <c r="B6" s="78">
        <f>SUM('DRC - Output, LPJmL NPPo '!B589:B779)</f>
        <v>178070.62199999994</v>
      </c>
      <c r="C6" s="78">
        <f>SUM('DRC - Output, LPJmL NPPo '!C589:C779)</f>
        <v>178070.62199999994</v>
      </c>
      <c r="D6" s="78">
        <f>SUM('DRC - Output, LPJmL NPPo '!D589:D779)</f>
        <v>185474.05999999985</v>
      </c>
      <c r="E6" s="78">
        <f>SUM('DRC - Output, LPJmL NPPo '!E589:E779)</f>
        <v>182696.90400000004</v>
      </c>
      <c r="F6" s="78">
        <f>SUM('DRC - Output, LPJmL NPPo '!F589:F779)</f>
        <v>185345.62799999997</v>
      </c>
      <c r="G6" s="78">
        <f>SUM('DRC - Output, LPJmL NPPo '!G589:G779)</f>
        <v>188391.99899999995</v>
      </c>
      <c r="H6" s="78">
        <f>SUM('DRC - Output, LPJmL NPPo '!H589:H779)</f>
        <v>189788.87200000015</v>
      </c>
      <c r="I6" s="78">
        <f>SUM('DRC - Output, LPJmL NPPo '!I589:I779)</f>
        <v>183291.73700000002</v>
      </c>
      <c r="J6" s="78">
        <f>SUM('DRC - Output, LPJmL NPPo '!J589:J779)</f>
        <v>182907.55100000006</v>
      </c>
      <c r="K6" s="78">
        <f>SUM('DRC - Output, LPJmL NPPo '!K589:K779)</f>
        <v>185132.56699999998</v>
      </c>
      <c r="L6" s="78">
        <f>SUM('DRC - Output, LPJmL NPPo '!L589:L779)</f>
        <v>186384.32399999999</v>
      </c>
      <c r="M6" s="78">
        <f>SUM('DRC - Output, LPJmL NPPo '!M589:M779)</f>
        <v>181958.34299999996</v>
      </c>
      <c r="N6" s="78">
        <f>SUM('DRC - Output, LPJmL NPPo '!N589:N779)</f>
        <v>182444.06999999989</v>
      </c>
      <c r="O6" s="78">
        <f>SUM('DRC - Output, LPJmL NPPo '!O589:O779)</f>
        <v>196744.20500000005</v>
      </c>
      <c r="P6" s="78">
        <f>SUM('DRC - Output, LPJmL NPPo '!P589:P779)</f>
        <v>191652.95400000006</v>
      </c>
      <c r="Q6" s="78">
        <f>SUM('DRC - Output, LPJmL NPPo '!Q589:Q779)</f>
        <v>187643.23400000003</v>
      </c>
      <c r="R6" s="78">
        <f>SUM('DRC - Output, LPJmL NPPo '!R589:R779)</f>
        <v>188275.12899999993</v>
      </c>
      <c r="S6" s="78">
        <f>SUM('DRC - Output, LPJmL NPPo '!S589:S779)</f>
        <v>193216.07400000005</v>
      </c>
      <c r="T6" s="78">
        <f>SUM('DRC - Output, LPJmL NPPo '!T589:T779)</f>
        <v>205890.97</v>
      </c>
      <c r="U6" s="78">
        <f>SUM('DRC - Output, LPJmL NPPo '!U589:U779)</f>
        <v>198375.79200000007</v>
      </c>
      <c r="V6" s="78">
        <f>SUM('DRC - Output, LPJmL NPPo '!V589:V779)</f>
        <v>189888.73400000003</v>
      </c>
      <c r="W6" s="78">
        <f>SUM('DRC - Output, LPJmL NPPo '!W589:W779)</f>
        <v>186594.85899999997</v>
      </c>
      <c r="X6" s="78">
        <f>SUM('DRC - Output, LPJmL NPPo '!X589:X779)</f>
        <v>192003.04100000003</v>
      </c>
      <c r="Y6" s="78">
        <f>SUM('DRC - Output, LPJmL NPPo '!Y589:Y779)</f>
        <v>189344.97499999992</v>
      </c>
      <c r="Z6" s="78">
        <f>SUM('DRC - Output, LPJmL NPPo '!Z589:Z779)</f>
        <v>191309.94199999986</v>
      </c>
      <c r="AA6" s="78">
        <f>SUM('DRC - Output, LPJmL NPPo '!AA589:AA779)</f>
        <v>196848.65699999995</v>
      </c>
      <c r="AB6" s="78">
        <f>SUM('DRC - Output, LPJmL NPPo '!AB589:AB779)</f>
        <v>185095.57200000004</v>
      </c>
      <c r="AC6" s="78">
        <f>SUM('DRC - Output, LPJmL NPPo '!AC589:AC779)</f>
        <v>196272.53000000014</v>
      </c>
      <c r="AD6" s="78">
        <f>SUM('DRC - Output, LPJmL NPPo '!AD589:AD779)</f>
        <v>197853.90400000001</v>
      </c>
      <c r="AE6" s="78">
        <f>SUM('DRC - Output, LPJmL NPPo '!AE589:AE779)</f>
        <v>199853.50999999995</v>
      </c>
      <c r="AF6" s="78">
        <f>SUM('DRC - Output, LPJmL NPPo '!AF589:AF779)</f>
        <v>194892.90599999993</v>
      </c>
      <c r="AG6" s="78">
        <f>SUM('DRC - Output, LPJmL NPPo '!AG589:AG779)</f>
        <v>195695.53100000008</v>
      </c>
      <c r="AH6" s="78">
        <f>SUM('DRC - Output, LPJmL NPPo '!AH589:AH779)</f>
        <v>195695.53100000008</v>
      </c>
      <c r="AI6" s="78">
        <f>SUM('DRC - Output, LPJmL NPPo '!AI589:AI779)</f>
        <v>195695.53100000008</v>
      </c>
      <c r="AJ6" s="78">
        <f>SUM('DRC - Output, LPJmL NPPo '!AJ589:AJ779)</f>
        <v>193996.65299999996</v>
      </c>
      <c r="AK6" s="78">
        <f>SUM('DRC - Output, LPJmL NPPo '!AK589:AK779)</f>
        <v>197815.23099999997</v>
      </c>
      <c r="AL6" s="78">
        <f>SUM('DRC - Output, LPJmL NPPo '!AL589:AL779)</f>
        <v>197490.75300000008</v>
      </c>
      <c r="AM6" s="78">
        <f>SUM('DRC - Output, LPJmL NPPo '!AM589:AM779)</f>
        <v>202946.15999999997</v>
      </c>
      <c r="AN6" s="78">
        <f>SUM('DRC - Output, LPJmL NPPo '!AN589:AN779)</f>
        <v>202946.15999999997</v>
      </c>
      <c r="AO6" s="78">
        <f>SUM('DRC - Output, LPJmL NPPo '!AO589:AO779)</f>
        <v>203856.26999999993</v>
      </c>
      <c r="AP6" s="78">
        <f>SUM('DRC - Output, LPJmL NPPo '!AP589:AP779)</f>
        <v>207505.18999999992</v>
      </c>
      <c r="AQ6" s="112" t="s">
        <v>242</v>
      </c>
      <c r="AR6" s="112" t="s">
        <v>242</v>
      </c>
      <c r="AS6" s="112" t="s">
        <v>242</v>
      </c>
      <c r="AT6" s="112" t="s">
        <v>242</v>
      </c>
      <c r="AU6" s="112" t="s">
        <v>242</v>
      </c>
      <c r="AV6" s="112" t="s">
        <v>242</v>
      </c>
      <c r="AW6" s="112" t="s">
        <v>242</v>
      </c>
      <c r="AX6" s="112" t="s">
        <v>242</v>
      </c>
    </row>
    <row r="7" spans="1:60" s="25" customFormat="1" x14ac:dyDescent="0.35">
      <c r="A7" s="80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112"/>
      <c r="AR7" s="112"/>
      <c r="AS7" s="112"/>
      <c r="AT7" s="112"/>
      <c r="AU7" s="112"/>
      <c r="AV7" s="112"/>
      <c r="AW7" s="112"/>
      <c r="AX7" s="112"/>
    </row>
    <row r="8" spans="1:60" s="25" customFormat="1" x14ac:dyDescent="0.35">
      <c r="A8" s="80" t="s">
        <v>132</v>
      </c>
      <c r="B8" s="78">
        <f>AVERAGE('DRC - Output, LPJmL NPPo '!B589:B779)</f>
        <v>932.30692146596834</v>
      </c>
      <c r="C8" s="78">
        <f>AVERAGE('DRC - Output, LPJmL NPPo '!C589:C779)</f>
        <v>932.30692146596834</v>
      </c>
      <c r="D8" s="78">
        <f>AVERAGE('DRC - Output, LPJmL NPPo '!D589:D779)</f>
        <v>971.06837696335003</v>
      </c>
      <c r="E8" s="78">
        <f>AVERAGE('DRC - Output, LPJmL NPPo '!E589:E779)</f>
        <v>956.52829319371745</v>
      </c>
      <c r="F8" s="78">
        <f>AVERAGE('DRC - Output, LPJmL NPPo '!F589:F779)</f>
        <v>970.39595811518313</v>
      </c>
      <c r="G8" s="78">
        <f>AVERAGE('DRC - Output, LPJmL NPPo '!G589:G779)</f>
        <v>986.3455445026176</v>
      </c>
      <c r="H8" s="78">
        <f>AVERAGE('DRC - Output, LPJmL NPPo '!H589:H779)</f>
        <v>993.65901570680705</v>
      </c>
      <c r="I8" s="78">
        <f>AVERAGE('DRC - Output, LPJmL NPPo '!I589:I779)</f>
        <v>959.64260209424094</v>
      </c>
      <c r="J8" s="78">
        <f>AVERAGE('DRC - Output, LPJmL NPPo '!J589:J779)</f>
        <v>957.6311570680632</v>
      </c>
      <c r="K8" s="78">
        <f>AVERAGE('DRC - Output, LPJmL NPPo '!K589:K779)</f>
        <v>969.28045549738215</v>
      </c>
      <c r="L8" s="78">
        <f>AVERAGE('DRC - Output, LPJmL NPPo '!L589:L779)</f>
        <v>975.83415706806284</v>
      </c>
      <c r="M8" s="78">
        <f>AVERAGE('DRC - Output, LPJmL NPPo '!M589:M779)</f>
        <v>952.66148167539245</v>
      </c>
      <c r="N8" s="78">
        <f>AVERAGE('DRC - Output, LPJmL NPPo '!N589:N779)</f>
        <v>955.20455497382147</v>
      </c>
      <c r="O8" s="78">
        <f>AVERAGE('DRC - Output, LPJmL NPPo '!O589:O779)</f>
        <v>1030.0743717277489</v>
      </c>
      <c r="P8" s="78">
        <f>AVERAGE('DRC - Output, LPJmL NPPo '!P589:P779)</f>
        <v>1003.4186073298432</v>
      </c>
      <c r="Q8" s="78">
        <f>AVERAGE('DRC - Output, LPJmL NPPo '!Q589:Q779)</f>
        <v>982.42530890052365</v>
      </c>
      <c r="R8" s="78">
        <f>AVERAGE('DRC - Output, LPJmL NPPo '!R589:R779)</f>
        <v>985.73365968586347</v>
      </c>
      <c r="S8" s="78">
        <f>AVERAGE('DRC - Output, LPJmL NPPo '!S589:S779)</f>
        <v>1011.6024816753929</v>
      </c>
      <c r="T8" s="78">
        <f>AVERAGE('DRC - Output, LPJmL NPPo '!T589:T779)</f>
        <v>1077.9631937172776</v>
      </c>
      <c r="U8" s="78">
        <f>AVERAGE('DRC - Output, LPJmL NPPo '!U589:U779)</f>
        <v>1038.6167120418852</v>
      </c>
      <c r="V8" s="78">
        <f>AVERAGE('DRC - Output, LPJmL NPPo '!V589:V779)</f>
        <v>994.18185340314153</v>
      </c>
      <c r="W8" s="78">
        <f>AVERAGE('DRC - Output, LPJmL NPPo '!W589:W779)</f>
        <v>976.93643455497363</v>
      </c>
      <c r="X8" s="78">
        <f>AVERAGE('DRC - Output, LPJmL NPPo '!X589:X779)</f>
        <v>1005.2515235602095</v>
      </c>
      <c r="Y8" s="78">
        <f>AVERAGE('DRC - Output, LPJmL NPPo '!Y589:Y779)</f>
        <v>991.33494764397858</v>
      </c>
      <c r="Z8" s="78">
        <f>AVERAGE('DRC - Output, LPJmL NPPo '!Z589:Z779)</f>
        <v>1001.6227329842925</v>
      </c>
      <c r="AA8" s="78">
        <f>AVERAGE('DRC - Output, LPJmL NPPo '!AA589:AA779)</f>
        <v>1030.6212408376962</v>
      </c>
      <c r="AB8" s="78">
        <f>AVERAGE('DRC - Output, LPJmL NPPo '!AB589:AB779)</f>
        <v>969.08676439790599</v>
      </c>
      <c r="AC8" s="78">
        <f>AVERAGE('DRC - Output, LPJmL NPPo '!AC589:AC779)</f>
        <v>1027.6048691099484</v>
      </c>
      <c r="AD8" s="78">
        <f>AVERAGE('DRC - Output, LPJmL NPPo '!AD589:AD779)</f>
        <v>1035.8843141361258</v>
      </c>
      <c r="AE8" s="78">
        <f>AVERAGE('DRC - Output, LPJmL NPPo '!AE589:AE779)</f>
        <v>1046.3534554973819</v>
      </c>
      <c r="AF8" s="78">
        <f>AVERAGE('DRC - Output, LPJmL NPPo '!AF589:AF779)</f>
        <v>1020.3817068062824</v>
      </c>
      <c r="AG8" s="78">
        <f>AVERAGE('DRC - Output, LPJmL NPPo '!AG589:AG779)</f>
        <v>1024.5839319371732</v>
      </c>
      <c r="AH8" s="78">
        <f>AVERAGE('DRC - Output, LPJmL NPPo '!AH589:AH779)</f>
        <v>1024.5839319371732</v>
      </c>
      <c r="AI8" s="78">
        <f>AVERAGE('DRC - Output, LPJmL NPPo '!AI589:AI779)</f>
        <v>1024.5839319371732</v>
      </c>
      <c r="AJ8" s="78">
        <f>AVERAGE('DRC - Output, LPJmL NPPo '!AJ589:AJ779)</f>
        <v>1015.6892827225129</v>
      </c>
      <c r="AK8" s="78">
        <f>AVERAGE('DRC - Output, LPJmL NPPo '!AK589:AK779)</f>
        <v>1035.6818376963349</v>
      </c>
      <c r="AL8" s="78">
        <f>AVERAGE('DRC - Output, LPJmL NPPo '!AL589:AL779)</f>
        <v>1033.9830000000004</v>
      </c>
      <c r="AM8" s="78">
        <f>AVERAGE('DRC - Output, LPJmL NPPo '!AM589:AM779)</f>
        <v>1062.545340314136</v>
      </c>
      <c r="AN8" s="78">
        <f>AVERAGE('DRC - Output, LPJmL NPPo '!AN589:AN779)</f>
        <v>1062.545340314136</v>
      </c>
      <c r="AO8" s="78">
        <f>AVERAGE('DRC - Output, LPJmL NPPo '!AO589:AO779)</f>
        <v>1067.3103141361253</v>
      </c>
      <c r="AP8" s="78">
        <f>AVERAGE('DRC - Output, LPJmL NPPo '!AP589:AP779)</f>
        <v>1086.4146073298425</v>
      </c>
      <c r="AQ8" s="112" t="s">
        <v>242</v>
      </c>
      <c r="AR8" s="112" t="s">
        <v>242</v>
      </c>
      <c r="AS8" s="112" t="s">
        <v>242</v>
      </c>
      <c r="AT8" s="112" t="s">
        <v>242</v>
      </c>
      <c r="AU8" s="112" t="s">
        <v>242</v>
      </c>
      <c r="AV8" s="112" t="s">
        <v>242</v>
      </c>
      <c r="AW8" s="112" t="s">
        <v>242</v>
      </c>
      <c r="AX8" s="112" t="s">
        <v>242</v>
      </c>
    </row>
    <row r="9" spans="1:60" s="25" customFormat="1" x14ac:dyDescent="0.35">
      <c r="A9" s="80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112"/>
      <c r="AQ9" s="112"/>
      <c r="AR9" s="112"/>
      <c r="AS9" s="112"/>
      <c r="AT9" s="112"/>
      <c r="AU9" s="112"/>
      <c r="AV9" s="112"/>
      <c r="AW9" s="112"/>
      <c r="AX9" s="112"/>
    </row>
    <row r="10" spans="1:60" s="25" customFormat="1" x14ac:dyDescent="0.35">
      <c r="A10" s="83" t="s">
        <v>326</v>
      </c>
      <c r="B10" s="38">
        <f>'DRC - Data, Land Use'!R7</f>
        <v>6470</v>
      </c>
      <c r="C10" s="38">
        <f>'DRC - Data, Land Use'!S7</f>
        <v>6500</v>
      </c>
      <c r="D10" s="38">
        <f>'DRC - Data, Land Use'!T7</f>
        <v>6520</v>
      </c>
      <c r="E10" s="38">
        <f>'DRC - Data, Land Use'!U7</f>
        <v>6550</v>
      </c>
      <c r="F10" s="38">
        <f>'DRC - Data, Land Use'!V7</f>
        <v>6545</v>
      </c>
      <c r="G10" s="38">
        <f>'DRC - Data, Land Use'!W7</f>
        <v>6590</v>
      </c>
      <c r="H10" s="38">
        <f>'DRC - Data, Land Use'!X7</f>
        <v>6610</v>
      </c>
      <c r="I10" s="38">
        <f>'DRC - Data, Land Use'!Y7</f>
        <v>6620</v>
      </c>
      <c r="J10" s="38">
        <f>'DRC - Data, Land Use'!Z7</f>
        <v>6600</v>
      </c>
      <c r="K10" s="38">
        <f>'DRC - Data, Land Use'!AA7</f>
        <v>6620</v>
      </c>
      <c r="L10" s="38">
        <f>'DRC - Data, Land Use'!AB7</f>
        <v>6650</v>
      </c>
      <c r="M10" s="38">
        <f>'DRC - Data, Land Use'!AC7</f>
        <v>6640</v>
      </c>
      <c r="N10" s="38">
        <f>'DRC - Data, Land Use'!AD7</f>
        <v>6650</v>
      </c>
      <c r="O10" s="38">
        <f>'DRC - Data, Land Use'!AE7</f>
        <v>6670</v>
      </c>
      <c r="P10" s="38">
        <f>'DRC - Data, Land Use'!AF7</f>
        <v>6700</v>
      </c>
      <c r="Q10" s="38">
        <f>'DRC - Data, Land Use'!AG7</f>
        <v>6720</v>
      </c>
      <c r="R10" s="38">
        <f>'DRC - Data, Land Use'!AH7</f>
        <v>6700</v>
      </c>
      <c r="S10" s="38">
        <f>'DRC - Data, Land Use'!AI7</f>
        <v>6700</v>
      </c>
      <c r="T10" s="38">
        <f>'DRC - Data, Land Use'!AJ7</f>
        <v>6700</v>
      </c>
      <c r="U10" s="38">
        <f>'DRC - Data, Land Use'!AK7</f>
        <v>6670</v>
      </c>
      <c r="V10" s="38">
        <f>'DRC - Data, Land Use'!AL7</f>
        <v>6680</v>
      </c>
      <c r="W10" s="38">
        <f>'DRC - Data, Land Use'!AM7</f>
        <v>6700</v>
      </c>
      <c r="X10" s="38">
        <f>'DRC - Data, Land Use'!AN7</f>
        <v>6700</v>
      </c>
      <c r="Y10" s="38">
        <f>'DRC - Data, Land Use'!AO7</f>
        <v>6700</v>
      </c>
      <c r="Z10" s="38">
        <f>'DRC - Data, Land Use'!AP7</f>
        <v>6700</v>
      </c>
      <c r="AA10" s="38">
        <f>'DRC - Data, Land Use'!AQ7</f>
        <v>6700</v>
      </c>
      <c r="AB10" s="38">
        <f>'DRC - Data, Land Use'!AR7</f>
        <v>6700</v>
      </c>
      <c r="AC10" s="38">
        <f>'DRC - Data, Land Use'!AS7</f>
        <v>6700</v>
      </c>
      <c r="AD10" s="38">
        <f>'DRC - Data, Land Use'!AT7</f>
        <v>6700</v>
      </c>
      <c r="AE10" s="38">
        <f>'DRC - Data, Land Use'!AU7</f>
        <v>6700</v>
      </c>
      <c r="AF10" s="38">
        <f>'DRC - Data, Land Use'!AV7</f>
        <v>6700</v>
      </c>
      <c r="AG10" s="38">
        <f>'DRC - Data, Land Use'!AW7</f>
        <v>6700</v>
      </c>
      <c r="AH10" s="38">
        <f>'DRC - Data, Land Use'!AX7</f>
        <v>6700</v>
      </c>
      <c r="AI10" s="38">
        <f>'DRC - Data, Land Use'!AY7</f>
        <v>6700</v>
      </c>
      <c r="AJ10" s="38">
        <f>'DRC - Data, Land Use'!AZ7</f>
        <v>6700</v>
      </c>
      <c r="AK10" s="38">
        <f>'DRC - Data, Land Use'!BA7</f>
        <v>6700</v>
      </c>
      <c r="AL10" s="38">
        <f>'DRC - Data, Land Use'!BB7</f>
        <v>6700</v>
      </c>
      <c r="AM10" s="38">
        <f>'DRC - Data, Land Use'!BC7</f>
        <v>6750</v>
      </c>
      <c r="AN10" s="38">
        <f>'DRC - Data, Land Use'!BD7</f>
        <v>6790</v>
      </c>
      <c r="AO10" s="38">
        <f>'DRC - Data, Land Use'!BE7</f>
        <v>6800</v>
      </c>
      <c r="AP10" s="25">
        <f>'DRC - Data, Land Use'!BF7</f>
        <v>7000</v>
      </c>
      <c r="AQ10" s="25">
        <f>'DRC - Data, Land Use'!BG7</f>
        <v>11476</v>
      </c>
      <c r="AR10" s="25">
        <f>'DRC - Data, Land Use'!BH7</f>
        <v>11900</v>
      </c>
      <c r="AS10" s="25">
        <f>'DRC - Data, Land Use'!BI7</f>
        <v>12400</v>
      </c>
      <c r="AT10" s="25">
        <f>'DRC - Data, Land Use'!BJ7</f>
        <v>12500</v>
      </c>
      <c r="AU10" s="25">
        <f>'DRC - Data, Land Use'!BK7</f>
        <v>12300</v>
      </c>
      <c r="AV10" s="25">
        <f>'DRC - Data, Land Use'!BL7</f>
        <v>11800</v>
      </c>
      <c r="AW10" s="25">
        <f>'DRC - Data, Land Use'!BM7</f>
        <v>11800</v>
      </c>
      <c r="AX10" s="25">
        <f>'DRC - Data, Land Use'!BN7</f>
        <v>11800</v>
      </c>
      <c r="AY10" s="52"/>
      <c r="AZ10" s="52"/>
      <c r="BA10" s="52"/>
      <c r="BB10" s="52"/>
      <c r="BC10" s="52"/>
      <c r="BD10" s="52"/>
      <c r="BE10" s="52"/>
      <c r="BF10" s="52"/>
      <c r="BG10" s="52"/>
      <c r="BH10" s="52"/>
    </row>
    <row r="11" spans="1:60" s="25" customFormat="1" x14ac:dyDescent="0.35">
      <c r="A11" s="83" t="s">
        <v>141</v>
      </c>
      <c r="B11" s="25">
        <f>10^7*B10</f>
        <v>64700000000</v>
      </c>
      <c r="C11" s="25">
        <f t="shared" ref="C11:AO11" si="2">10^7*C10</f>
        <v>65000000000</v>
      </c>
      <c r="D11" s="25">
        <f t="shared" si="2"/>
        <v>65200000000</v>
      </c>
      <c r="E11" s="25">
        <f t="shared" si="2"/>
        <v>65500000000</v>
      </c>
      <c r="F11" s="25">
        <f t="shared" si="2"/>
        <v>65450000000</v>
      </c>
      <c r="G11" s="25">
        <f t="shared" si="2"/>
        <v>65900000000</v>
      </c>
      <c r="H11" s="25">
        <f t="shared" si="2"/>
        <v>66100000000</v>
      </c>
      <c r="I11" s="25">
        <f t="shared" si="2"/>
        <v>66200000000</v>
      </c>
      <c r="J11" s="25">
        <f t="shared" si="2"/>
        <v>66000000000</v>
      </c>
      <c r="K11" s="25">
        <f t="shared" si="2"/>
        <v>66200000000</v>
      </c>
      <c r="L11" s="25">
        <f t="shared" si="2"/>
        <v>66500000000</v>
      </c>
      <c r="M11" s="25">
        <f t="shared" si="2"/>
        <v>66400000000</v>
      </c>
      <c r="N11" s="25">
        <f t="shared" si="2"/>
        <v>66500000000</v>
      </c>
      <c r="O11" s="25">
        <f t="shared" si="2"/>
        <v>66700000000</v>
      </c>
      <c r="P11" s="25">
        <f t="shared" si="2"/>
        <v>67000000000</v>
      </c>
      <c r="Q11" s="25">
        <f t="shared" si="2"/>
        <v>67200000000</v>
      </c>
      <c r="R11" s="25">
        <f t="shared" si="2"/>
        <v>67000000000</v>
      </c>
      <c r="S11" s="25">
        <f t="shared" si="2"/>
        <v>67000000000</v>
      </c>
      <c r="T11" s="25">
        <f t="shared" si="2"/>
        <v>67000000000</v>
      </c>
      <c r="U11" s="25">
        <f t="shared" si="2"/>
        <v>66700000000</v>
      </c>
      <c r="V11" s="25">
        <f t="shared" si="2"/>
        <v>66800000000</v>
      </c>
      <c r="W11" s="25">
        <f t="shared" si="2"/>
        <v>67000000000</v>
      </c>
      <c r="X11" s="25">
        <f t="shared" si="2"/>
        <v>67000000000</v>
      </c>
      <c r="Y11" s="25">
        <f t="shared" si="2"/>
        <v>67000000000</v>
      </c>
      <c r="Z11" s="25">
        <f t="shared" si="2"/>
        <v>67000000000</v>
      </c>
      <c r="AA11" s="25">
        <f t="shared" si="2"/>
        <v>67000000000</v>
      </c>
      <c r="AB11" s="25">
        <f t="shared" si="2"/>
        <v>67000000000</v>
      </c>
      <c r="AC11" s="25">
        <f t="shared" si="2"/>
        <v>67000000000</v>
      </c>
      <c r="AD11" s="25">
        <f t="shared" si="2"/>
        <v>67000000000</v>
      </c>
      <c r="AE11" s="25">
        <f t="shared" si="2"/>
        <v>67000000000</v>
      </c>
      <c r="AF11" s="25">
        <f t="shared" si="2"/>
        <v>67000000000</v>
      </c>
      <c r="AG11" s="25">
        <f t="shared" si="2"/>
        <v>67000000000</v>
      </c>
      <c r="AH11" s="25">
        <f t="shared" si="2"/>
        <v>67000000000</v>
      </c>
      <c r="AI11" s="25">
        <f t="shared" si="2"/>
        <v>67000000000</v>
      </c>
      <c r="AJ11" s="25">
        <f t="shared" si="2"/>
        <v>67000000000</v>
      </c>
      <c r="AK11" s="25">
        <f t="shared" si="2"/>
        <v>67000000000</v>
      </c>
      <c r="AL11" s="25">
        <f t="shared" si="2"/>
        <v>67000000000</v>
      </c>
      <c r="AM11" s="25">
        <f t="shared" si="2"/>
        <v>67500000000</v>
      </c>
      <c r="AN11" s="25">
        <f t="shared" si="2"/>
        <v>67900000000</v>
      </c>
      <c r="AO11" s="25">
        <f t="shared" si="2"/>
        <v>68000000000</v>
      </c>
      <c r="AP11" s="25">
        <f>10000000*AP10</f>
        <v>70000000000</v>
      </c>
      <c r="AQ11" s="94">
        <f t="shared" ref="AQ11:AX11" si="3">10000000*AQ10</f>
        <v>114760000000</v>
      </c>
      <c r="AR11" s="94">
        <f t="shared" si="3"/>
        <v>119000000000</v>
      </c>
      <c r="AS11" s="94">
        <f t="shared" si="3"/>
        <v>124000000000</v>
      </c>
      <c r="AT11" s="94">
        <f t="shared" si="3"/>
        <v>125000000000</v>
      </c>
      <c r="AU11" s="94">
        <f t="shared" si="3"/>
        <v>123000000000</v>
      </c>
      <c r="AV11" s="94">
        <f t="shared" si="3"/>
        <v>118000000000</v>
      </c>
      <c r="AW11" s="94">
        <f t="shared" si="3"/>
        <v>118000000000</v>
      </c>
      <c r="AX11" s="94">
        <f t="shared" si="3"/>
        <v>118000000000</v>
      </c>
    </row>
    <row r="12" spans="1:60" x14ac:dyDescent="0.3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77"/>
      <c r="AQ12" s="77"/>
      <c r="AR12" s="77"/>
      <c r="AS12" s="77"/>
      <c r="AT12" s="77"/>
      <c r="AU12" s="77"/>
      <c r="AV12" s="77"/>
      <c r="AW12" s="77"/>
      <c r="AX12" s="77"/>
    </row>
    <row r="13" spans="1:60" s="25" customFormat="1" x14ac:dyDescent="0.35">
      <c r="A13" s="80" t="s">
        <v>362</v>
      </c>
      <c r="B13" s="78">
        <f>B8*B11</f>
        <v>60320257818848.148</v>
      </c>
      <c r="C13" s="78">
        <f t="shared" ref="C13:AO13" si="4">C8*C11</f>
        <v>60599949895287.945</v>
      </c>
      <c r="D13" s="78">
        <f t="shared" si="4"/>
        <v>63313658178010.422</v>
      </c>
      <c r="E13" s="78">
        <f t="shared" si="4"/>
        <v>62652603204188.492</v>
      </c>
      <c r="F13" s="78">
        <f t="shared" si="4"/>
        <v>63512415458638.734</v>
      </c>
      <c r="G13" s="78">
        <f t="shared" si="4"/>
        <v>65000171382722.5</v>
      </c>
      <c r="H13" s="78">
        <f t="shared" si="4"/>
        <v>65680860938219.945</v>
      </c>
      <c r="I13" s="78">
        <f t="shared" si="4"/>
        <v>63528340258638.75</v>
      </c>
      <c r="J13" s="78">
        <f t="shared" si="4"/>
        <v>63203656366492.172</v>
      </c>
      <c r="K13" s="78">
        <f t="shared" si="4"/>
        <v>64166366153926.695</v>
      </c>
      <c r="L13" s="78">
        <f t="shared" si="4"/>
        <v>64892971445026.18</v>
      </c>
      <c r="M13" s="78">
        <f t="shared" si="4"/>
        <v>63256722383246.063</v>
      </c>
      <c r="N13" s="78">
        <f t="shared" si="4"/>
        <v>63521102905759.125</v>
      </c>
      <c r="O13" s="78">
        <f t="shared" si="4"/>
        <v>68705960594240.852</v>
      </c>
      <c r="P13" s="78">
        <f t="shared" si="4"/>
        <v>67229046691099.492</v>
      </c>
      <c r="Q13" s="78">
        <f t="shared" si="4"/>
        <v>66018980758115.188</v>
      </c>
      <c r="R13" s="78">
        <f t="shared" si="4"/>
        <v>66044155198952.852</v>
      </c>
      <c r="S13" s="78">
        <f t="shared" si="4"/>
        <v>67777366272251.328</v>
      </c>
      <c r="T13" s="78">
        <f t="shared" si="4"/>
        <v>72223533979057.594</v>
      </c>
      <c r="U13" s="78">
        <f t="shared" si="4"/>
        <v>69275734693193.742</v>
      </c>
      <c r="V13" s="78">
        <f t="shared" si="4"/>
        <v>66411347807329.852</v>
      </c>
      <c r="W13" s="78">
        <f t="shared" si="4"/>
        <v>65454741115183.234</v>
      </c>
      <c r="X13" s="78">
        <f t="shared" si="4"/>
        <v>67351852078534.039</v>
      </c>
      <c r="Y13" s="78">
        <f t="shared" si="4"/>
        <v>66419441492146.563</v>
      </c>
      <c r="Z13" s="78">
        <f t="shared" si="4"/>
        <v>67108723109947.594</v>
      </c>
      <c r="AA13" s="78">
        <f t="shared" si="4"/>
        <v>69051623136125.641</v>
      </c>
      <c r="AB13" s="78">
        <f t="shared" si="4"/>
        <v>64928813214659.703</v>
      </c>
      <c r="AC13" s="78">
        <f t="shared" si="4"/>
        <v>68849526230366.539</v>
      </c>
      <c r="AD13" s="78">
        <f t="shared" si="4"/>
        <v>69404249047120.43</v>
      </c>
      <c r="AE13" s="78">
        <f t="shared" si="4"/>
        <v>70105681518324.586</v>
      </c>
      <c r="AF13" s="78">
        <f t="shared" si="4"/>
        <v>68365574356020.922</v>
      </c>
      <c r="AG13" s="78">
        <f t="shared" si="4"/>
        <v>68647123439790.609</v>
      </c>
      <c r="AH13" s="78">
        <f t="shared" si="4"/>
        <v>68647123439790.609</v>
      </c>
      <c r="AI13" s="78">
        <f t="shared" si="4"/>
        <v>68647123439790.609</v>
      </c>
      <c r="AJ13" s="78">
        <f t="shared" si="4"/>
        <v>68051181942408.359</v>
      </c>
      <c r="AK13" s="78">
        <f t="shared" si="4"/>
        <v>69390683125654.438</v>
      </c>
      <c r="AL13" s="78">
        <f t="shared" si="4"/>
        <v>69276861000000.023</v>
      </c>
      <c r="AM13" s="78">
        <f t="shared" si="4"/>
        <v>71721810471204.172</v>
      </c>
      <c r="AN13" s="78">
        <f t="shared" si="4"/>
        <v>72146828607329.828</v>
      </c>
      <c r="AO13" s="78">
        <f t="shared" si="4"/>
        <v>72577101361256.516</v>
      </c>
      <c r="AP13" s="112" t="s">
        <v>242</v>
      </c>
      <c r="AQ13" s="112" t="s">
        <v>242</v>
      </c>
      <c r="AR13" s="112" t="s">
        <v>242</v>
      </c>
      <c r="AS13" s="112" t="s">
        <v>242</v>
      </c>
      <c r="AT13" s="112" t="s">
        <v>242</v>
      </c>
      <c r="AU13" s="112" t="s">
        <v>242</v>
      </c>
      <c r="AV13" s="112" t="s">
        <v>242</v>
      </c>
      <c r="AW13" s="112" t="s">
        <v>242</v>
      </c>
      <c r="AX13" s="112" t="s">
        <v>242</v>
      </c>
    </row>
    <row r="14" spans="1:60" s="25" customFormat="1" x14ac:dyDescent="0.35">
      <c r="A14" s="80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112"/>
      <c r="AQ14" s="112"/>
      <c r="AR14" s="112"/>
      <c r="AS14" s="112"/>
      <c r="AT14" s="112"/>
      <c r="AU14" s="112"/>
      <c r="AV14" s="112"/>
      <c r="AW14" s="112"/>
      <c r="AX14" s="112"/>
    </row>
    <row r="15" spans="1:60" s="238" customFormat="1" x14ac:dyDescent="0.35">
      <c r="A15" s="235" t="s">
        <v>363</v>
      </c>
      <c r="B15" s="236">
        <f>B13/10^6</f>
        <v>60320257.818848148</v>
      </c>
      <c r="C15" s="236">
        <f t="shared" ref="C15:AO15" si="5">C13/10^6</f>
        <v>60599949.895287946</v>
      </c>
      <c r="D15" s="236">
        <f t="shared" si="5"/>
        <v>63313658.178010419</v>
      </c>
      <c r="E15" s="236">
        <f t="shared" si="5"/>
        <v>62652603.204188496</v>
      </c>
      <c r="F15" s="236">
        <f t="shared" si="5"/>
        <v>63512415.458638735</v>
      </c>
      <c r="G15" s="236">
        <f t="shared" si="5"/>
        <v>65000171.382722497</v>
      </c>
      <c r="H15" s="236">
        <f t="shared" si="5"/>
        <v>65680860.938219942</v>
      </c>
      <c r="I15" s="236">
        <f t="shared" si="5"/>
        <v>63528340.258638747</v>
      </c>
      <c r="J15" s="236">
        <f t="shared" si="5"/>
        <v>63203656.366492175</v>
      </c>
      <c r="K15" s="236">
        <f t="shared" si="5"/>
        <v>64166366.153926693</v>
      </c>
      <c r="L15" s="236">
        <f t="shared" si="5"/>
        <v>64892971.445026182</v>
      </c>
      <c r="M15" s="236">
        <f t="shared" si="5"/>
        <v>63256722.383246064</v>
      </c>
      <c r="N15" s="236">
        <f t="shared" si="5"/>
        <v>63521102.905759126</v>
      </c>
      <c r="O15" s="236">
        <f t="shared" si="5"/>
        <v>68705960.594240844</v>
      </c>
      <c r="P15" s="236">
        <f t="shared" si="5"/>
        <v>67229046.691099495</v>
      </c>
      <c r="Q15" s="236">
        <f t="shared" si="5"/>
        <v>66018980.758115187</v>
      </c>
      <c r="R15" s="236">
        <f t="shared" si="5"/>
        <v>66044155.198952854</v>
      </c>
      <c r="S15" s="236">
        <f t="shared" si="5"/>
        <v>67777366.272251323</v>
      </c>
      <c r="T15" s="236">
        <f t="shared" si="5"/>
        <v>72223533.979057595</v>
      </c>
      <c r="U15" s="236">
        <f t="shared" si="5"/>
        <v>69275734.693193749</v>
      </c>
      <c r="V15" s="236">
        <f t="shared" si="5"/>
        <v>66411347.807329848</v>
      </c>
      <c r="W15" s="236">
        <f t="shared" si="5"/>
        <v>65454741.115183234</v>
      </c>
      <c r="X15" s="236">
        <f t="shared" si="5"/>
        <v>67351852.078534037</v>
      </c>
      <c r="Y15" s="236">
        <f t="shared" si="5"/>
        <v>66419441.492146559</v>
      </c>
      <c r="Z15" s="236">
        <f t="shared" si="5"/>
        <v>67108723.109947592</v>
      </c>
      <c r="AA15" s="236">
        <f t="shared" si="5"/>
        <v>69051623.136125639</v>
      </c>
      <c r="AB15" s="236">
        <f t="shared" si="5"/>
        <v>64928813.214659706</v>
      </c>
      <c r="AC15" s="236">
        <f t="shared" si="5"/>
        <v>68849526.230366543</v>
      </c>
      <c r="AD15" s="236">
        <f t="shared" si="5"/>
        <v>69404249.047120437</v>
      </c>
      <c r="AE15" s="236">
        <f t="shared" si="5"/>
        <v>70105681.518324584</v>
      </c>
      <c r="AF15" s="236">
        <f t="shared" si="5"/>
        <v>68365574.356020927</v>
      </c>
      <c r="AG15" s="236">
        <f t="shared" si="5"/>
        <v>68647123.439790606</v>
      </c>
      <c r="AH15" s="236">
        <f t="shared" si="5"/>
        <v>68647123.439790606</v>
      </c>
      <c r="AI15" s="236">
        <f t="shared" si="5"/>
        <v>68647123.439790606</v>
      </c>
      <c r="AJ15" s="236">
        <f t="shared" si="5"/>
        <v>68051181.942408353</v>
      </c>
      <c r="AK15" s="236">
        <f t="shared" si="5"/>
        <v>69390683.125654444</v>
      </c>
      <c r="AL15" s="236">
        <f t="shared" si="5"/>
        <v>69276861.00000003</v>
      </c>
      <c r="AM15" s="236">
        <f t="shared" si="5"/>
        <v>71721810.471204177</v>
      </c>
      <c r="AN15" s="236">
        <f t="shared" si="5"/>
        <v>72146828.607329831</v>
      </c>
      <c r="AO15" s="236">
        <f t="shared" si="5"/>
        <v>72577101.36125651</v>
      </c>
      <c r="AP15" s="237" t="s">
        <v>242</v>
      </c>
      <c r="AQ15" s="237" t="s">
        <v>242</v>
      </c>
      <c r="AR15" s="237" t="s">
        <v>242</v>
      </c>
      <c r="AS15" s="237" t="s">
        <v>242</v>
      </c>
      <c r="AT15" s="237" t="s">
        <v>242</v>
      </c>
      <c r="AU15" s="237" t="s">
        <v>242</v>
      </c>
      <c r="AV15" s="237" t="s">
        <v>242</v>
      </c>
      <c r="AW15" s="237" t="s">
        <v>242</v>
      </c>
      <c r="AX15" s="237" t="s">
        <v>242</v>
      </c>
    </row>
    <row r="16" spans="1:60" x14ac:dyDescent="0.35"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112" t="s">
        <v>242</v>
      </c>
      <c r="AS16" s="112" t="s">
        <v>242</v>
      </c>
      <c r="AT16" s="112" t="s">
        <v>242</v>
      </c>
      <c r="AU16" s="112" t="s">
        <v>242</v>
      </c>
      <c r="AV16" s="112" t="s">
        <v>242</v>
      </c>
      <c r="AW16" s="112" t="s">
        <v>242</v>
      </c>
      <c r="AX16" s="112" t="s">
        <v>242</v>
      </c>
      <c r="AY16" s="112" t="s">
        <v>242</v>
      </c>
    </row>
    <row r="17" spans="1:50" s="50" customFormat="1" ht="15" thickBot="1" x14ac:dyDescent="0.4">
      <c r="A17" s="233"/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</row>
    <row r="18" spans="1:50" x14ac:dyDescent="0.35">
      <c r="A18" s="97" t="s">
        <v>330</v>
      </c>
      <c r="B18" s="98">
        <f>IF('DRC - Data, Land Use'!R3=0, "ND", 'DRC - Data, Land Use'!R7/'DRC - Data, Land Use'!R3)</f>
        <v>2.8539291149290928E-2</v>
      </c>
      <c r="C18" s="98">
        <f>IF('DRC - Data, Land Use'!S3=0, "ND", 'DRC - Data, Land Use'!S7/'DRC - Data, Land Use'!S3)</f>
        <v>2.8671621711034163E-2</v>
      </c>
      <c r="D18" s="98">
        <f>IF('DRC - Data, Land Use'!T3=0, "ND", 'DRC - Data, Land Use'!T7/'DRC - Data, Land Use'!T3)</f>
        <v>2.8759842085529654E-2</v>
      </c>
      <c r="E18" s="98">
        <f>IF('DRC - Data, Land Use'!U3=0, "ND", 'DRC - Data, Land Use'!U7/'DRC - Data, Land Use'!U3)</f>
        <v>2.8892172647272889E-2</v>
      </c>
      <c r="F18" s="98">
        <f>IF('DRC - Data, Land Use'!V3=0, "ND", 'DRC - Data, Land Use'!V7/'DRC - Data, Land Use'!V3)</f>
        <v>2.8870117553649016E-2</v>
      </c>
      <c r="G18" s="98">
        <f>IF('DRC - Data, Land Use'!W3=0, "ND", 'DRC - Data, Land Use'!W7/'DRC - Data, Land Use'!W3)</f>
        <v>2.9068613396263866E-2</v>
      </c>
      <c r="H18" s="98">
        <f>IF('DRC - Data, Land Use'!X3=0, "ND", 'DRC - Data, Land Use'!X7/'DRC - Data, Land Use'!X3)</f>
        <v>2.9156833770759356E-2</v>
      </c>
      <c r="I18" s="98">
        <f>IF('DRC - Data, Land Use'!Y3=0, "ND", 'DRC - Data, Land Use'!Y7/'DRC - Data, Land Use'!Y3)</f>
        <v>2.9200943958007101E-2</v>
      </c>
      <c r="J18" s="98">
        <f>IF('DRC - Data, Land Use'!Z3=0, "ND", 'DRC - Data, Land Use'!Z7/'DRC - Data, Land Use'!Z3)</f>
        <v>2.9112723583511611E-2</v>
      </c>
      <c r="K18" s="98">
        <f>IF('DRC - Data, Land Use'!AA3=0, "ND", 'DRC - Data, Land Use'!AA7/'DRC - Data, Land Use'!AA3)</f>
        <v>2.9200943958007101E-2</v>
      </c>
      <c r="L18" s="98">
        <f>IF('DRC - Data, Land Use'!AB3=0, "ND", 'DRC - Data, Land Use'!AB7/'DRC - Data, Land Use'!AB3)</f>
        <v>2.9333274519750336E-2</v>
      </c>
      <c r="M18" s="98">
        <f>IF('DRC - Data, Land Use'!AC3=0, "ND", 'DRC - Data, Land Use'!AC7/'DRC - Data, Land Use'!AC3)</f>
        <v>2.9289164332502591E-2</v>
      </c>
      <c r="N18" s="98">
        <f>IF('DRC - Data, Land Use'!AD3=0, "ND", 'DRC - Data, Land Use'!AD7/'DRC - Data, Land Use'!AD3)</f>
        <v>2.9333274519750336E-2</v>
      </c>
      <c r="O18" s="98">
        <f>IF('DRC - Data, Land Use'!AE3=0, "ND", 'DRC - Data, Land Use'!AE7/'DRC - Data, Land Use'!AE3)</f>
        <v>2.9421494894245826E-2</v>
      </c>
      <c r="P18" s="98">
        <f>IF('DRC - Data, Land Use'!AF3=0, "ND", 'DRC - Data, Land Use'!AF7/'DRC - Data, Land Use'!AF3)</f>
        <v>2.9553825455989061E-2</v>
      </c>
      <c r="Q18" s="98">
        <f>IF('DRC - Data, Land Use'!AG3=0, "ND", 'DRC - Data, Land Use'!AG7/'DRC - Data, Land Use'!AG3)</f>
        <v>2.9642045830484551E-2</v>
      </c>
      <c r="R18" s="98">
        <f>IF('DRC - Data, Land Use'!AH3=0, "ND", 'DRC - Data, Land Use'!AH7/'DRC - Data, Land Use'!AH3)</f>
        <v>2.9553825455989061E-2</v>
      </c>
      <c r="S18" s="98">
        <f>IF('DRC - Data, Land Use'!AI3=0, "ND", 'DRC - Data, Land Use'!AI7/'DRC - Data, Land Use'!AI3)</f>
        <v>2.9553825455989061E-2</v>
      </c>
      <c r="T18" s="98">
        <f>IF('DRC - Data, Land Use'!AJ3=0, "ND", 'DRC - Data, Land Use'!AJ7/'DRC - Data, Land Use'!AJ3)</f>
        <v>2.9553825455989061E-2</v>
      </c>
      <c r="U18" s="98">
        <f>IF('DRC - Data, Land Use'!AK3=0, "ND", 'DRC - Data, Land Use'!AK7/'DRC - Data, Land Use'!AK3)</f>
        <v>2.9421494894245826E-2</v>
      </c>
      <c r="V18" s="98">
        <f>IF('DRC - Data, Land Use'!AL3=0, "ND", 'DRC - Data, Land Use'!AL7/'DRC - Data, Land Use'!AL3)</f>
        <v>2.9465605081493571E-2</v>
      </c>
      <c r="W18" s="98">
        <f>IF('DRC - Data, Land Use'!AM3=0, "ND", 'DRC - Data, Land Use'!AM7/'DRC - Data, Land Use'!AM3)</f>
        <v>2.9553825455989061E-2</v>
      </c>
      <c r="X18" s="98">
        <f>IF('DRC - Data, Land Use'!AN3=0, "ND", 'DRC - Data, Land Use'!AN7/'DRC - Data, Land Use'!AN3)</f>
        <v>2.9553825455989061E-2</v>
      </c>
      <c r="Y18" s="98">
        <f>IF('DRC - Data, Land Use'!AO3=0, "ND", 'DRC - Data, Land Use'!AO7/'DRC - Data, Land Use'!AO3)</f>
        <v>2.9553825455989061E-2</v>
      </c>
      <c r="Z18" s="98">
        <f>IF('DRC - Data, Land Use'!AP3=0, "ND", 'DRC - Data, Land Use'!AP7/'DRC - Data, Land Use'!AP3)</f>
        <v>2.9553825455989061E-2</v>
      </c>
      <c r="AA18" s="98">
        <f>IF('DRC - Data, Land Use'!AQ3=0, "ND", 'DRC - Data, Land Use'!AQ7/'DRC - Data, Land Use'!AQ3)</f>
        <v>2.9553825455989061E-2</v>
      </c>
      <c r="AB18" s="98">
        <f>IF('DRC - Data, Land Use'!AR3=0, "ND", 'DRC - Data, Land Use'!AR7/'DRC - Data, Land Use'!AR3)</f>
        <v>2.9553825455989061E-2</v>
      </c>
      <c r="AC18" s="98">
        <f>IF('DRC - Data, Land Use'!AS3=0, "ND", 'DRC - Data, Land Use'!AS7/'DRC - Data, Land Use'!AS3)</f>
        <v>2.9553825455989061E-2</v>
      </c>
      <c r="AD18" s="98">
        <f>IF('DRC - Data, Land Use'!AT3=0, "ND", 'DRC - Data, Land Use'!AT7/'DRC - Data, Land Use'!AT3)</f>
        <v>2.9553825455989061E-2</v>
      </c>
      <c r="AE18" s="98">
        <f>IF('DRC - Data, Land Use'!AU3=0, "ND", 'DRC - Data, Land Use'!AU7/'DRC - Data, Land Use'!AU3)</f>
        <v>2.9553825455989061E-2</v>
      </c>
      <c r="AF18" s="98">
        <f>IF('DRC - Data, Land Use'!AV3=0, "ND", 'DRC - Data, Land Use'!AV7/'DRC - Data, Land Use'!AV3)</f>
        <v>2.9553825455989061E-2</v>
      </c>
      <c r="AG18" s="98">
        <f>IF('DRC - Data, Land Use'!AW3=0, "ND", 'DRC - Data, Land Use'!AW7/'DRC - Data, Land Use'!AW3)</f>
        <v>2.9553825455989061E-2</v>
      </c>
      <c r="AH18" s="98">
        <f>IF('DRC - Data, Land Use'!AX3=0, "ND", 'DRC - Data, Land Use'!AX7/'DRC - Data, Land Use'!AX3)</f>
        <v>2.9553825455989061E-2</v>
      </c>
      <c r="AI18" s="98">
        <f>IF('DRC - Data, Land Use'!AY3=0, "ND", 'DRC - Data, Land Use'!AY7/'DRC - Data, Land Use'!AY3)</f>
        <v>2.9553825455989061E-2</v>
      </c>
      <c r="AJ18" s="98">
        <f>IF('DRC - Data, Land Use'!AZ3=0, "ND", 'DRC - Data, Land Use'!AZ7/'DRC - Data, Land Use'!AZ3)</f>
        <v>2.9553825455989061E-2</v>
      </c>
      <c r="AK18" s="98">
        <f>IF('DRC - Data, Land Use'!BA3=0, "ND", 'DRC - Data, Land Use'!BA7/'DRC - Data, Land Use'!BA3)</f>
        <v>2.9553825455989061E-2</v>
      </c>
      <c r="AL18" s="98">
        <f>IF('DRC - Data, Land Use'!BB3=0, "ND", 'DRC - Data, Land Use'!BB7/'DRC - Data, Land Use'!BB3)</f>
        <v>2.9553825455989061E-2</v>
      </c>
      <c r="AM18" s="98">
        <f>IF('DRC - Data, Land Use'!BC3=0, "ND", 'DRC - Data, Land Use'!BC7/'DRC - Data, Land Use'!BC3)</f>
        <v>2.9774376392227787E-2</v>
      </c>
      <c r="AN18" s="98">
        <f>IF('DRC - Data, Land Use'!BD3=0, "ND", 'DRC - Data, Land Use'!BD7/'DRC - Data, Land Use'!BD3)</f>
        <v>2.9950817141218763E-2</v>
      </c>
      <c r="AO18" s="98">
        <f>IF('DRC - Data, Land Use'!BE3=0, "ND", 'DRC - Data, Land Use'!BE7/'DRC - Data, Land Use'!BE3)</f>
        <v>2.9994927328466509E-2</v>
      </c>
      <c r="AP18" s="98">
        <f>IF('DRC - Data, Land Use'!BF3=0, "ND", 'DRC - Data, Land Use'!BF7/'DRC - Data, Land Use'!BF3)</f>
        <v>3.0877131073421406E-2</v>
      </c>
      <c r="AQ18" s="98">
        <f>IF('DRC - Data, Land Use'!BG3=0, "ND", 'DRC - Data, Land Use'!BG7/'DRC - Data, Land Use'!BG3)</f>
        <v>5.0620850885512006E-2</v>
      </c>
      <c r="AR18" s="98">
        <f>IF('DRC - Data, Land Use'!BH3=0, "ND", 'DRC - Data, Land Use'!BH7/'DRC - Data, Land Use'!BH3)</f>
        <v>5.249112282481639E-2</v>
      </c>
      <c r="AS18" s="98">
        <f>IF('DRC - Data, Land Use'!BI3=0, "ND", 'DRC - Data, Land Use'!BI7/'DRC - Data, Land Use'!BI3)</f>
        <v>5.4696632187203637E-2</v>
      </c>
      <c r="AT18" s="98">
        <f>IF('DRC - Data, Land Use'!BJ3=0, "ND", 'DRC - Data, Land Use'!BJ7/'DRC - Data, Land Use'!BJ3)</f>
        <v>5.513773405968108E-2</v>
      </c>
      <c r="AU18" s="98">
        <f>IF('DRC - Data, Land Use'!BK3=0, "ND", 'DRC - Data, Land Use'!BK7/'DRC - Data, Land Use'!BK3)</f>
        <v>5.4255530314726186E-2</v>
      </c>
      <c r="AV18" s="98">
        <f>IF('DRC - Data, Land Use'!BL3=0, "ND", 'DRC - Data, Land Use'!BL7/'DRC - Data, Land Use'!BL3)</f>
        <v>5.2050020952338939E-2</v>
      </c>
      <c r="AW18" s="98">
        <f>IF('DRC - Data, Land Use'!BM3=0, "ND", 'DRC - Data, Land Use'!BM7/'DRC - Data, Land Use'!BM3)</f>
        <v>5.2050020952338939E-2</v>
      </c>
      <c r="AX18" s="98">
        <f>IF('DRC - Data, Land Use'!BN3=0, "ND", 'DRC - Data, Land Use'!BN7/'DRC - Data, Land Use'!BN3)</f>
        <v>5.2050020952338939E-2</v>
      </c>
    </row>
    <row r="19" spans="1:50" x14ac:dyDescent="0.35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</row>
    <row r="20" spans="1:50" x14ac:dyDescent="0.35">
      <c r="A20" s="72" t="s">
        <v>231</v>
      </c>
      <c r="B20" s="219">
        <f>IF('DRC - Data, Land Use'!R6=0, "ND", 'DRC - Data, Land Use'!R6)</f>
        <v>7300</v>
      </c>
      <c r="C20" s="219">
        <f>IF('DRC - Data, Land Use'!S6=0, "ND", 'DRC - Data, Land Use'!S6)</f>
        <v>7350</v>
      </c>
      <c r="D20" s="219">
        <f>IF('DRC - Data, Land Use'!T6=0, "ND", 'DRC - Data, Land Use'!T6)</f>
        <v>7400</v>
      </c>
      <c r="E20" s="219">
        <f>IF('DRC - Data, Land Use'!U6=0, "ND", 'DRC - Data, Land Use'!U6)</f>
        <v>7450</v>
      </c>
      <c r="F20" s="219">
        <f>IF('DRC - Data, Land Use'!V6=0, "ND", 'DRC - Data, Land Use'!V6)</f>
        <v>7450</v>
      </c>
      <c r="G20" s="219">
        <f>IF('DRC - Data, Land Use'!W6=0, "ND", 'DRC - Data, Land Use'!W6)</f>
        <v>7500</v>
      </c>
      <c r="H20" s="219">
        <f>IF('DRC - Data, Land Use'!X6=0, "ND", 'DRC - Data, Land Use'!X6)</f>
        <v>7530</v>
      </c>
      <c r="I20" s="219">
        <f>IF('DRC - Data, Land Use'!Y6=0, "ND", 'DRC - Data, Land Use'!Y6)</f>
        <v>7550</v>
      </c>
      <c r="J20" s="219">
        <f>IF('DRC - Data, Land Use'!Z6=0, "ND", 'DRC - Data, Land Use'!Z6)</f>
        <v>7550</v>
      </c>
      <c r="K20" s="219">
        <f>IF('DRC - Data, Land Use'!AA6=0, "ND", 'DRC - Data, Land Use'!AA6)</f>
        <v>7600</v>
      </c>
      <c r="L20" s="219">
        <f>IF('DRC - Data, Land Use'!AB6=0, "ND", 'DRC - Data, Land Use'!AB6)</f>
        <v>7650</v>
      </c>
      <c r="M20" s="219">
        <f>IF('DRC - Data, Land Use'!AC6=0, "ND", 'DRC - Data, Land Use'!AC6)</f>
        <v>7670</v>
      </c>
      <c r="N20" s="219">
        <f>IF('DRC - Data, Land Use'!AD6=0, "ND", 'DRC - Data, Land Use'!AD6)</f>
        <v>7700</v>
      </c>
      <c r="O20" s="219">
        <f>IF('DRC - Data, Land Use'!AE6=0, "ND", 'DRC - Data, Land Use'!AE6)</f>
        <v>7750</v>
      </c>
      <c r="P20" s="219">
        <f>IF('DRC - Data, Land Use'!AF6=0, "ND", 'DRC - Data, Land Use'!AF6)</f>
        <v>7800</v>
      </c>
      <c r="Q20" s="219">
        <f>IF('DRC - Data, Land Use'!AG6=0, "ND", 'DRC - Data, Land Use'!AG6)</f>
        <v>7850</v>
      </c>
      <c r="R20" s="219">
        <f>IF('DRC - Data, Land Use'!AH6=0, "ND", 'DRC - Data, Land Use'!AH6)</f>
        <v>7850</v>
      </c>
      <c r="S20" s="219">
        <f>IF('DRC - Data, Land Use'!AI6=0, "ND", 'DRC - Data, Land Use'!AI6)</f>
        <v>7850</v>
      </c>
      <c r="T20" s="219">
        <f>IF('DRC - Data, Land Use'!AJ6=0, "ND", 'DRC - Data, Land Use'!AJ6)</f>
        <v>7850</v>
      </c>
      <c r="U20" s="219">
        <f>IF('DRC - Data, Land Use'!AK6=0, "ND", 'DRC - Data, Land Use'!AK6)</f>
        <v>7860</v>
      </c>
      <c r="V20" s="219">
        <f>IF('DRC - Data, Land Use'!AL6=0, "ND", 'DRC - Data, Land Use'!AL6)</f>
        <v>7880</v>
      </c>
      <c r="W20" s="219">
        <f>IF('DRC - Data, Land Use'!AM6=0, "ND", 'DRC - Data, Land Use'!AM6)</f>
        <v>7900</v>
      </c>
      <c r="X20" s="219">
        <f>IF('DRC - Data, Land Use'!AN6=0, "ND", 'DRC - Data, Land Use'!AN6)</f>
        <v>7900</v>
      </c>
      <c r="Y20" s="219">
        <f>IF('DRC - Data, Land Use'!AO6=0, "ND", 'DRC - Data, Land Use'!AO6)</f>
        <v>7900</v>
      </c>
      <c r="Z20" s="219">
        <f>IF('DRC - Data, Land Use'!AP6=0, "ND", 'DRC - Data, Land Use'!AP6)</f>
        <v>7700</v>
      </c>
      <c r="AA20" s="219">
        <f>IF('DRC - Data, Land Use'!AQ6=0, "ND", 'DRC - Data, Land Use'!AQ6)</f>
        <v>7700</v>
      </c>
      <c r="AB20" s="219">
        <f>IF('DRC - Data, Land Use'!AR6=0, "ND", 'DRC - Data, Land Use'!AR6)</f>
        <v>7600</v>
      </c>
      <c r="AC20" s="219">
        <f>IF('DRC - Data, Land Use'!AS6=0, "ND", 'DRC - Data, Land Use'!AS6)</f>
        <v>7600</v>
      </c>
      <c r="AD20" s="219">
        <f>IF('DRC - Data, Land Use'!AT6=0, "ND", 'DRC - Data, Land Use'!AT6)</f>
        <v>7500</v>
      </c>
      <c r="AE20" s="219">
        <f>IF('DRC - Data, Land Use'!AU6=0, "ND", 'DRC - Data, Land Use'!AU6)</f>
        <v>7500</v>
      </c>
      <c r="AF20" s="219">
        <f>IF('DRC - Data, Land Use'!AV6=0, "ND", 'DRC - Data, Land Use'!AV6)</f>
        <v>7450</v>
      </c>
      <c r="AG20" s="219">
        <f>IF('DRC - Data, Land Use'!AW6=0, "ND", 'DRC - Data, Land Use'!AW6)</f>
        <v>7450</v>
      </c>
      <c r="AH20" s="219">
        <f>IF('DRC - Data, Land Use'!AX6=0, "ND", 'DRC - Data, Land Use'!AX6)</f>
        <v>7450</v>
      </c>
      <c r="AI20" s="219">
        <f>IF('DRC - Data, Land Use'!AY6=0, "ND", 'DRC - Data, Land Use'!AY6)</f>
        <v>7450</v>
      </c>
      <c r="AJ20" s="219">
        <f>IF('DRC - Data, Land Use'!AZ6=0, "ND", 'DRC - Data, Land Use'!AZ6)</f>
        <v>7450</v>
      </c>
      <c r="AK20" s="219">
        <f>IF('DRC - Data, Land Use'!BA6=0, "ND", 'DRC - Data, Land Use'!BA6)</f>
        <v>7450</v>
      </c>
      <c r="AL20" s="219">
        <f>IF('DRC - Data, Land Use'!BB6=0, "ND", 'DRC - Data, Land Use'!BB6)</f>
        <v>7450</v>
      </c>
      <c r="AM20" s="219">
        <f>IF('DRC - Data, Land Use'!BC6=0, "ND", 'DRC - Data, Land Use'!BC6)</f>
        <v>7500</v>
      </c>
      <c r="AN20" s="219">
        <f>IF('DRC - Data, Land Use'!BD6=0, "ND", 'DRC - Data, Land Use'!BD6)</f>
        <v>7545</v>
      </c>
      <c r="AO20" s="219">
        <f>IF('DRC - Data, Land Use'!BE6=0, "ND", 'DRC - Data, Land Use'!BE6)</f>
        <v>7800</v>
      </c>
      <c r="AP20" s="219">
        <f>IF('DRC - Data, Land Use'!BF6=0, "ND", 'DRC - Data, Land Use'!BF6)</f>
        <v>8000</v>
      </c>
      <c r="AQ20" s="219">
        <f>IF('DRC - Data, Land Use'!BG6=0, "ND", 'DRC - Data, Land Use'!BG6)</f>
        <v>12576</v>
      </c>
      <c r="AR20" s="219">
        <f>IF('DRC - Data, Land Use'!BH6=0, "ND", 'DRC - Data, Land Use'!BH6)</f>
        <v>13200</v>
      </c>
      <c r="AS20" s="219">
        <f>IF('DRC - Data, Land Use'!BI6=0, "ND", 'DRC - Data, Land Use'!BI6)</f>
        <v>13900</v>
      </c>
      <c r="AT20" s="219">
        <f>IF('DRC - Data, Land Use'!BJ6=0, "ND", 'DRC - Data, Land Use'!BJ6)</f>
        <v>14000</v>
      </c>
      <c r="AU20" s="219">
        <f>IF('DRC - Data, Land Use'!BK6=0, "ND", 'DRC - Data, Land Use'!BK6)</f>
        <v>13800</v>
      </c>
      <c r="AV20" s="219">
        <f>IF('DRC - Data, Land Use'!BL6=0, "ND", 'DRC - Data, Land Use'!BL6)</f>
        <v>13300</v>
      </c>
      <c r="AW20" s="219">
        <f>IF('DRC - Data, Land Use'!BM6=0, "ND", 'DRC - Data, Land Use'!BM6)</f>
        <v>13300</v>
      </c>
      <c r="AX20" s="219">
        <f>IF('DRC - Data, Land Use'!BN6=0, "ND", 'DRC - Data, Land Use'!BN6)</f>
        <v>13300</v>
      </c>
    </row>
    <row r="21" spans="1:50" x14ac:dyDescent="0.35">
      <c r="A21" s="72" t="s">
        <v>232</v>
      </c>
      <c r="B21" s="219">
        <f>IF('DRC - Data, Land Use'!R9=0, "ND", 'DRC - Data, Land Use'!R9)</f>
        <v>18100</v>
      </c>
      <c r="C21" s="219">
        <f>IF('DRC - Data, Land Use'!S9=0, "ND", 'DRC - Data, Land Use'!S9)</f>
        <v>18100</v>
      </c>
      <c r="D21" s="219">
        <f>IF('DRC - Data, Land Use'!T9=0, "ND", 'DRC - Data, Land Use'!T9)</f>
        <v>18100</v>
      </c>
      <c r="E21" s="219">
        <f>IF('DRC - Data, Land Use'!U9=0, "ND", 'DRC - Data, Land Use'!U9)</f>
        <v>18100</v>
      </c>
      <c r="F21" s="219">
        <f>IF('DRC - Data, Land Use'!V9=0, "ND", 'DRC - Data, Land Use'!V9)</f>
        <v>18100</v>
      </c>
      <c r="G21" s="219">
        <f>IF('DRC - Data, Land Use'!W9=0, "ND", 'DRC - Data, Land Use'!W9)</f>
        <v>18100</v>
      </c>
      <c r="H21" s="219">
        <f>IF('DRC - Data, Land Use'!X9=0, "ND", 'DRC - Data, Land Use'!X9)</f>
        <v>18100</v>
      </c>
      <c r="I21" s="219">
        <f>IF('DRC - Data, Land Use'!Y9=0, "ND", 'DRC - Data, Land Use'!Y9)</f>
        <v>18100</v>
      </c>
      <c r="J21" s="219">
        <f>IF('DRC - Data, Land Use'!Z9=0, "ND", 'DRC - Data, Land Use'!Z9)</f>
        <v>18100</v>
      </c>
      <c r="K21" s="219">
        <f>IF('DRC - Data, Land Use'!AA9=0, "ND", 'DRC - Data, Land Use'!AA9)</f>
        <v>18100</v>
      </c>
      <c r="L21" s="219">
        <f>IF('DRC - Data, Land Use'!AB9=0, "ND", 'DRC - Data, Land Use'!AB9)</f>
        <v>18100</v>
      </c>
      <c r="M21" s="219">
        <f>IF('DRC - Data, Land Use'!AC9=0, "ND", 'DRC - Data, Land Use'!AC9)</f>
        <v>18100</v>
      </c>
      <c r="N21" s="219">
        <f>IF('DRC - Data, Land Use'!AD9=0, "ND", 'DRC - Data, Land Use'!AD9)</f>
        <v>18100</v>
      </c>
      <c r="O21" s="219">
        <f>IF('DRC - Data, Land Use'!AE9=0, "ND", 'DRC - Data, Land Use'!AE9)</f>
        <v>18100</v>
      </c>
      <c r="P21" s="219">
        <f>IF('DRC - Data, Land Use'!AF9=0, "ND", 'DRC - Data, Land Use'!AF9)</f>
        <v>18100</v>
      </c>
      <c r="Q21" s="219">
        <f>IF('DRC - Data, Land Use'!AG9=0, "ND", 'DRC - Data, Land Use'!AG9)</f>
        <v>18100</v>
      </c>
      <c r="R21" s="219">
        <f>IF('DRC - Data, Land Use'!AH9=0, "ND", 'DRC - Data, Land Use'!AH9)</f>
        <v>18100</v>
      </c>
      <c r="S21" s="219">
        <f>IF('DRC - Data, Land Use'!AI9=0, "ND", 'DRC - Data, Land Use'!AI9)</f>
        <v>18100</v>
      </c>
      <c r="T21" s="219">
        <f>IF('DRC - Data, Land Use'!AJ9=0, "ND", 'DRC - Data, Land Use'!AJ9)</f>
        <v>18100</v>
      </c>
      <c r="U21" s="219">
        <f>IF('DRC - Data, Land Use'!AK9=0, "ND", 'DRC - Data, Land Use'!AK9)</f>
        <v>18100</v>
      </c>
      <c r="V21" s="219">
        <f>IF('DRC - Data, Land Use'!AL9=0, "ND", 'DRC - Data, Land Use'!AL9)</f>
        <v>18100</v>
      </c>
      <c r="W21" s="219">
        <f>IF('DRC - Data, Land Use'!AM9=0, "ND", 'DRC - Data, Land Use'!AM9)</f>
        <v>18100</v>
      </c>
      <c r="X21" s="219">
        <f>IF('DRC - Data, Land Use'!AN9=0, "ND", 'DRC - Data, Land Use'!AN9)</f>
        <v>18100</v>
      </c>
      <c r="Y21" s="219">
        <f>IF('DRC - Data, Land Use'!AO9=0, "ND", 'DRC - Data, Land Use'!AO9)</f>
        <v>18100</v>
      </c>
      <c r="Z21" s="219">
        <f>IF('DRC - Data, Land Use'!AP9=0, "ND", 'DRC - Data, Land Use'!AP9)</f>
        <v>18100</v>
      </c>
      <c r="AA21" s="219">
        <f>IF('DRC - Data, Land Use'!AQ9=0, "ND", 'DRC - Data, Land Use'!AQ9)</f>
        <v>18100</v>
      </c>
      <c r="AB21" s="219">
        <f>IF('DRC - Data, Land Use'!AR9=0, "ND", 'DRC - Data, Land Use'!AR9)</f>
        <v>18100</v>
      </c>
      <c r="AC21" s="219">
        <f>IF('DRC - Data, Land Use'!AS9=0, "ND", 'DRC - Data, Land Use'!AS9)</f>
        <v>18100</v>
      </c>
      <c r="AD21" s="219">
        <f>IF('DRC - Data, Land Use'!AT9=0, "ND", 'DRC - Data, Land Use'!AT9)</f>
        <v>18100</v>
      </c>
      <c r="AE21" s="219">
        <f>IF('DRC - Data, Land Use'!AU9=0, "ND", 'DRC - Data, Land Use'!AU9)</f>
        <v>18100</v>
      </c>
      <c r="AF21" s="219">
        <f>IF('DRC - Data, Land Use'!AV9=0, "ND", 'DRC - Data, Land Use'!AV9)</f>
        <v>18100</v>
      </c>
      <c r="AG21" s="219">
        <f>IF('DRC - Data, Land Use'!AW9=0, "ND", 'DRC - Data, Land Use'!AW9)</f>
        <v>18100</v>
      </c>
      <c r="AH21" s="219">
        <f>IF('DRC - Data, Land Use'!AX9=0, "ND", 'DRC - Data, Land Use'!AX9)</f>
        <v>18100</v>
      </c>
      <c r="AI21" s="219">
        <f>IF('DRC - Data, Land Use'!AY9=0, "ND", 'DRC - Data, Land Use'!AY9)</f>
        <v>18100</v>
      </c>
      <c r="AJ21" s="219">
        <f>IF('DRC - Data, Land Use'!AZ9=0, "ND", 'DRC - Data, Land Use'!AZ9)</f>
        <v>18100</v>
      </c>
      <c r="AK21" s="219">
        <f>IF('DRC - Data, Land Use'!BA9=0, "ND", 'DRC - Data, Land Use'!BA9)</f>
        <v>18136</v>
      </c>
      <c r="AL21" s="219">
        <f>IF('DRC - Data, Land Use'!BB9=0, "ND", 'DRC - Data, Land Use'!BB9)</f>
        <v>18200</v>
      </c>
      <c r="AM21" s="219">
        <f>IF('DRC - Data, Land Use'!BC9=0, "ND", 'DRC - Data, Land Use'!BC9)</f>
        <v>18200</v>
      </c>
      <c r="AN21" s="219">
        <f>IF('DRC - Data, Land Use'!BD9=0, "ND", 'DRC - Data, Land Use'!BD9)</f>
        <v>18200</v>
      </c>
      <c r="AO21" s="219">
        <f>IF('DRC - Data, Land Use'!BE9=0, "ND", 'DRC - Data, Land Use'!BE9)</f>
        <v>18200</v>
      </c>
      <c r="AP21" s="219">
        <f>IF('DRC - Data, Land Use'!BF9=0, "ND", 'DRC - Data, Land Use'!BF9)</f>
        <v>18200</v>
      </c>
      <c r="AQ21" s="219">
        <f>IF('DRC - Data, Land Use'!BG9=0, "ND", 'DRC - Data, Land Use'!BG9)</f>
        <v>18200</v>
      </c>
      <c r="AR21" s="219">
        <f>IF('DRC - Data, Land Use'!BH9=0, "ND", 'DRC - Data, Land Use'!BH9)</f>
        <v>18200</v>
      </c>
      <c r="AS21" s="219">
        <f>IF('DRC - Data, Land Use'!BI9=0, "ND", 'DRC - Data, Land Use'!BI9)</f>
        <v>18200</v>
      </c>
      <c r="AT21" s="219">
        <f>IF('DRC - Data, Land Use'!BJ9=0, "ND", 'DRC - Data, Land Use'!BJ9)</f>
        <v>18200</v>
      </c>
      <c r="AU21" s="219">
        <f>IF('DRC - Data, Land Use'!BK9=0, "ND", 'DRC - Data, Land Use'!BK9)</f>
        <v>18200</v>
      </c>
      <c r="AV21" s="219">
        <f>IF('DRC - Data, Land Use'!BL9=0, "ND", 'DRC - Data, Land Use'!BL9)</f>
        <v>18200</v>
      </c>
      <c r="AW21" s="219">
        <f>IF('DRC - Data, Land Use'!BM9=0, "ND", 'DRC - Data, Land Use'!BM9)</f>
        <v>18200</v>
      </c>
      <c r="AX21" s="219">
        <f>IF('DRC - Data, Land Use'!BN9=0, "ND", 'DRC - Data, Land Use'!BN9)</f>
        <v>18200</v>
      </c>
    </row>
    <row r="22" spans="1:50" x14ac:dyDescent="0.35">
      <c r="A22" s="72" t="s">
        <v>233</v>
      </c>
      <c r="B22" s="219">
        <f>IF('DRC - Data, Land Use'!R5=0, "ND", 'DRC - Data, Land Use'!R5)</f>
        <v>25400</v>
      </c>
      <c r="C22" s="219">
        <f>IF('DRC - Data, Land Use'!S5=0, "ND", 'DRC - Data, Land Use'!S5)</f>
        <v>25450</v>
      </c>
      <c r="D22" s="219">
        <f>IF('DRC - Data, Land Use'!T5=0, "ND", 'DRC - Data, Land Use'!T5)</f>
        <v>25500</v>
      </c>
      <c r="E22" s="219">
        <f>IF('DRC - Data, Land Use'!U5=0, "ND", 'DRC - Data, Land Use'!U5)</f>
        <v>25550</v>
      </c>
      <c r="F22" s="219">
        <f>IF('DRC - Data, Land Use'!V5=0, "ND", 'DRC - Data, Land Use'!V5)</f>
        <v>25550</v>
      </c>
      <c r="G22" s="219">
        <f>IF('DRC - Data, Land Use'!W5=0, "ND", 'DRC - Data, Land Use'!W5)</f>
        <v>25600</v>
      </c>
      <c r="H22" s="219">
        <f>IF('DRC - Data, Land Use'!X5=0, "ND", 'DRC - Data, Land Use'!X5)</f>
        <v>25630</v>
      </c>
      <c r="I22" s="219">
        <f>IF('DRC - Data, Land Use'!Y5=0, "ND", 'DRC - Data, Land Use'!Y5)</f>
        <v>25650</v>
      </c>
      <c r="J22" s="219">
        <f>IF('DRC - Data, Land Use'!Z5=0, "ND", 'DRC - Data, Land Use'!Z5)</f>
        <v>25650</v>
      </c>
      <c r="K22" s="219">
        <f>IF('DRC - Data, Land Use'!AA5=0, "ND", 'DRC - Data, Land Use'!AA5)</f>
        <v>25700</v>
      </c>
      <c r="L22" s="219">
        <f>IF('DRC - Data, Land Use'!AB5=0, "ND", 'DRC - Data, Land Use'!AB5)</f>
        <v>25750</v>
      </c>
      <c r="M22" s="219">
        <f>IF('DRC - Data, Land Use'!AC5=0, "ND", 'DRC - Data, Land Use'!AC5)</f>
        <v>25770</v>
      </c>
      <c r="N22" s="219">
        <f>IF('DRC - Data, Land Use'!AD5=0, "ND", 'DRC - Data, Land Use'!AD5)</f>
        <v>25800</v>
      </c>
      <c r="O22" s="219">
        <f>IF('DRC - Data, Land Use'!AE5=0, "ND", 'DRC - Data, Land Use'!AE5)</f>
        <v>25850</v>
      </c>
      <c r="P22" s="219">
        <f>IF('DRC - Data, Land Use'!AF5=0, "ND", 'DRC - Data, Land Use'!AF5)</f>
        <v>25900</v>
      </c>
      <c r="Q22" s="219">
        <f>IF('DRC - Data, Land Use'!AG5=0, "ND", 'DRC - Data, Land Use'!AG5)</f>
        <v>25950</v>
      </c>
      <c r="R22" s="219">
        <f>IF('DRC - Data, Land Use'!AH5=0, "ND", 'DRC - Data, Land Use'!AH5)</f>
        <v>25950</v>
      </c>
      <c r="S22" s="219">
        <f>IF('DRC - Data, Land Use'!AI5=0, "ND", 'DRC - Data, Land Use'!AI5)</f>
        <v>25950</v>
      </c>
      <c r="T22" s="219">
        <f>IF('DRC - Data, Land Use'!AJ5=0, "ND", 'DRC - Data, Land Use'!AJ5)</f>
        <v>25950</v>
      </c>
      <c r="U22" s="219">
        <f>IF('DRC - Data, Land Use'!AK5=0, "ND", 'DRC - Data, Land Use'!AK5)</f>
        <v>25960</v>
      </c>
      <c r="V22" s="219">
        <f>IF('DRC - Data, Land Use'!AL5=0, "ND", 'DRC - Data, Land Use'!AL5)</f>
        <v>25980</v>
      </c>
      <c r="W22" s="219">
        <f>IF('DRC - Data, Land Use'!AM5=0, "ND", 'DRC - Data, Land Use'!AM5)</f>
        <v>26000</v>
      </c>
      <c r="X22" s="219">
        <f>IF('DRC - Data, Land Use'!AN5=0, "ND", 'DRC - Data, Land Use'!AN5)</f>
        <v>26000</v>
      </c>
      <c r="Y22" s="219">
        <f>IF('DRC - Data, Land Use'!AO5=0, "ND", 'DRC - Data, Land Use'!AO5)</f>
        <v>26000</v>
      </c>
      <c r="Z22" s="219">
        <f>IF('DRC - Data, Land Use'!AP5=0, "ND", 'DRC - Data, Land Use'!AP5)</f>
        <v>25800</v>
      </c>
      <c r="AA22" s="219">
        <f>IF('DRC - Data, Land Use'!AQ5=0, "ND", 'DRC - Data, Land Use'!AQ5)</f>
        <v>25800</v>
      </c>
      <c r="AB22" s="219">
        <f>IF('DRC - Data, Land Use'!AR5=0, "ND", 'DRC - Data, Land Use'!AR5)</f>
        <v>25700</v>
      </c>
      <c r="AC22" s="219">
        <f>IF('DRC - Data, Land Use'!AS5=0, "ND", 'DRC - Data, Land Use'!AS5)</f>
        <v>25700</v>
      </c>
      <c r="AD22" s="219">
        <f>IF('DRC - Data, Land Use'!AT5=0, "ND", 'DRC - Data, Land Use'!AT5)</f>
        <v>25600</v>
      </c>
      <c r="AE22" s="219">
        <f>IF('DRC - Data, Land Use'!AU5=0, "ND", 'DRC - Data, Land Use'!AU5)</f>
        <v>25600</v>
      </c>
      <c r="AF22" s="219">
        <f>IF('DRC - Data, Land Use'!AV5=0, "ND", 'DRC - Data, Land Use'!AV5)</f>
        <v>25550</v>
      </c>
      <c r="AG22" s="219">
        <f>IF('DRC - Data, Land Use'!AW5=0, "ND", 'DRC - Data, Land Use'!AW5)</f>
        <v>25550</v>
      </c>
      <c r="AH22" s="219">
        <f>IF('DRC - Data, Land Use'!AX5=0, "ND", 'DRC - Data, Land Use'!AX5)</f>
        <v>25550</v>
      </c>
      <c r="AI22" s="219">
        <f>IF('DRC - Data, Land Use'!AY5=0, "ND", 'DRC - Data, Land Use'!AY5)</f>
        <v>25550</v>
      </c>
      <c r="AJ22" s="219">
        <f>IF('DRC - Data, Land Use'!AZ5=0, "ND", 'DRC - Data, Land Use'!AZ5)</f>
        <v>25550</v>
      </c>
      <c r="AK22" s="219">
        <f>IF('DRC - Data, Land Use'!BA5=0, "ND", 'DRC - Data, Land Use'!BA5)</f>
        <v>25586</v>
      </c>
      <c r="AL22" s="219">
        <f>IF('DRC - Data, Land Use'!BB5=0, "ND", 'DRC - Data, Land Use'!BB5)</f>
        <v>25650</v>
      </c>
      <c r="AM22" s="219">
        <f>IF('DRC - Data, Land Use'!BC5=0, "ND", 'DRC - Data, Land Use'!BC5)</f>
        <v>25700</v>
      </c>
      <c r="AN22" s="219">
        <f>IF('DRC - Data, Land Use'!BD5=0, "ND", 'DRC - Data, Land Use'!BD5)</f>
        <v>25745</v>
      </c>
      <c r="AO22" s="219">
        <f>IF('DRC - Data, Land Use'!BE5=0, "ND", 'DRC - Data, Land Use'!BE5)</f>
        <v>26000</v>
      </c>
      <c r="AP22" s="219">
        <f>IF('DRC - Data, Land Use'!BF5=0, "ND", 'DRC - Data, Land Use'!BF5)</f>
        <v>26200</v>
      </c>
      <c r="AQ22" s="219">
        <f>IF('DRC - Data, Land Use'!BG5=0, "ND", 'DRC - Data, Land Use'!BG5)</f>
        <v>30776</v>
      </c>
      <c r="AR22" s="219">
        <f>IF('DRC - Data, Land Use'!BH5=0, "ND", 'DRC - Data, Land Use'!BH5)</f>
        <v>31400</v>
      </c>
      <c r="AS22" s="219">
        <f>IF('DRC - Data, Land Use'!BI5=0, "ND", 'DRC - Data, Land Use'!BI5)</f>
        <v>32100</v>
      </c>
      <c r="AT22" s="219">
        <f>IF('DRC - Data, Land Use'!BJ5=0, "ND", 'DRC - Data, Land Use'!BJ5)</f>
        <v>32200</v>
      </c>
      <c r="AU22" s="219">
        <f>IF('DRC - Data, Land Use'!BK5=0, "ND", 'DRC - Data, Land Use'!BK5)</f>
        <v>32000</v>
      </c>
      <c r="AV22" s="219">
        <f>IF('DRC - Data, Land Use'!BL5=0, "ND", 'DRC - Data, Land Use'!BL5)</f>
        <v>31500</v>
      </c>
      <c r="AW22" s="219">
        <f>IF('DRC - Data, Land Use'!BM5=0, "ND", 'DRC - Data, Land Use'!BM5)</f>
        <v>31500</v>
      </c>
      <c r="AX22" s="219">
        <f>IF('DRC - Data, Land Use'!BN5=0, "ND", 'DRC - Data, Land Use'!BN5)</f>
        <v>31500</v>
      </c>
    </row>
    <row r="23" spans="1:50" x14ac:dyDescent="0.35">
      <c r="A23" s="72" t="s">
        <v>329</v>
      </c>
      <c r="B23" s="90">
        <f>IF('DRC - Data, Land Use'!R3=0, "ND", 'DRC - Data, Land Use'!R5/'DRC - Data, Land Use'!R3)</f>
        <v>0.11203987560927196</v>
      </c>
      <c r="C23" s="90">
        <f>IF('DRC - Data, Land Use'!S3=0, "ND", 'DRC - Data, Land Use'!S5/'DRC - Data, Land Use'!S3)</f>
        <v>0.11226042654551069</v>
      </c>
      <c r="D23" s="90">
        <f>IF('DRC - Data, Land Use'!T3=0, "ND", 'DRC - Data, Land Use'!T5/'DRC - Data, Land Use'!T3)</f>
        <v>0.11248097748174941</v>
      </c>
      <c r="E23" s="90">
        <f>IF('DRC - Data, Land Use'!U3=0, "ND", 'DRC - Data, Land Use'!U5/'DRC - Data, Land Use'!U3)</f>
        <v>0.11270152841798814</v>
      </c>
      <c r="F23" s="90">
        <f>IF('DRC - Data, Land Use'!V3=0, "ND", 'DRC - Data, Land Use'!V5/'DRC - Data, Land Use'!V3)</f>
        <v>0.11270152841798814</v>
      </c>
      <c r="G23" s="90">
        <f>IF('DRC - Data, Land Use'!W3=0, "ND", 'DRC - Data, Land Use'!W5/'DRC - Data, Land Use'!W3)</f>
        <v>0.11292207935422686</v>
      </c>
      <c r="H23" s="90">
        <f>IF('DRC - Data, Land Use'!X3=0, "ND", 'DRC - Data, Land Use'!X5/'DRC - Data, Land Use'!X3)</f>
        <v>0.1130544099159701</v>
      </c>
      <c r="I23" s="90">
        <f>IF('DRC - Data, Land Use'!Y3=0, "ND", 'DRC - Data, Land Use'!Y5/'DRC - Data, Land Use'!Y3)</f>
        <v>0.11314263029046558</v>
      </c>
      <c r="J23" s="90">
        <f>IF('DRC - Data, Land Use'!Z3=0, "ND", 'DRC - Data, Land Use'!Z5/'DRC - Data, Land Use'!Z3)</f>
        <v>0.11314263029046558</v>
      </c>
      <c r="K23" s="90">
        <f>IF('DRC - Data, Land Use'!AA3=0, "ND", 'DRC - Data, Land Use'!AA5/'DRC - Data, Land Use'!AA3)</f>
        <v>0.1133631812267043</v>
      </c>
      <c r="L23" s="90">
        <f>IF('DRC - Data, Land Use'!AB3=0, "ND", 'DRC - Data, Land Use'!AB5/'DRC - Data, Land Use'!AB3)</f>
        <v>0.11358373216294303</v>
      </c>
      <c r="M23" s="90">
        <f>IF('DRC - Data, Land Use'!AC3=0, "ND", 'DRC - Data, Land Use'!AC5/'DRC - Data, Land Use'!AC3)</f>
        <v>0.11367195253743852</v>
      </c>
      <c r="N23" s="90">
        <f>IF('DRC - Data, Land Use'!AD3=0, "ND", 'DRC - Data, Land Use'!AD5/'DRC - Data, Land Use'!AD3)</f>
        <v>0.11380428309918175</v>
      </c>
      <c r="O23" s="90">
        <f>IF('DRC - Data, Land Use'!AE3=0, "ND", 'DRC - Data, Land Use'!AE5/'DRC - Data, Land Use'!AE3)</f>
        <v>0.11402483403542048</v>
      </c>
      <c r="P23" s="90">
        <f>IF('DRC - Data, Land Use'!AF3=0, "ND", 'DRC - Data, Land Use'!AF5/'DRC - Data, Land Use'!AF3)</f>
        <v>0.1142453849716592</v>
      </c>
      <c r="Q23" s="90">
        <f>IF('DRC - Data, Land Use'!AG3=0, "ND", 'DRC - Data, Land Use'!AG5/'DRC - Data, Land Use'!AG3)</f>
        <v>0.11446593590789793</v>
      </c>
      <c r="R23" s="90">
        <f>IF('DRC - Data, Land Use'!AH3=0, "ND", 'DRC - Data, Land Use'!AH5/'DRC - Data, Land Use'!AH3)</f>
        <v>0.11446593590789793</v>
      </c>
      <c r="S23" s="90">
        <f>IF('DRC - Data, Land Use'!AI3=0, "ND", 'DRC - Data, Land Use'!AI5/'DRC - Data, Land Use'!AI3)</f>
        <v>0.11446593590789793</v>
      </c>
      <c r="T23" s="90">
        <f>IF('DRC - Data, Land Use'!AJ3=0, "ND", 'DRC - Data, Land Use'!AJ5/'DRC - Data, Land Use'!AJ3)</f>
        <v>0.11446593590789793</v>
      </c>
      <c r="U23" s="90">
        <f>IF('DRC - Data, Land Use'!AK3=0, "ND", 'DRC - Data, Land Use'!AK5/'DRC - Data, Land Use'!AK3)</f>
        <v>0.11451004609514567</v>
      </c>
      <c r="V23" s="90">
        <f>IF('DRC - Data, Land Use'!AL3=0, "ND", 'DRC - Data, Land Use'!AL5/'DRC - Data, Land Use'!AL3)</f>
        <v>0.11459826646964116</v>
      </c>
      <c r="W23" s="90">
        <f>IF('DRC - Data, Land Use'!AM3=0, "ND", 'DRC - Data, Land Use'!AM5/'DRC - Data, Land Use'!AM3)</f>
        <v>0.11468648684413665</v>
      </c>
      <c r="X23" s="90">
        <f>IF('DRC - Data, Land Use'!AN3=0, "ND", 'DRC - Data, Land Use'!AN5/'DRC - Data, Land Use'!AN3)</f>
        <v>0.11468648684413665</v>
      </c>
      <c r="Y23" s="90">
        <f>IF('DRC - Data, Land Use'!AO3=0, "ND", 'DRC - Data, Land Use'!AO5/'DRC - Data, Land Use'!AO3)</f>
        <v>0.11468648684413665</v>
      </c>
      <c r="Z23" s="90">
        <f>IF('DRC - Data, Land Use'!AP3=0, "ND", 'DRC - Data, Land Use'!AP5/'DRC - Data, Land Use'!AP3)</f>
        <v>0.11380428309918175</v>
      </c>
      <c r="AA23" s="90">
        <f>IF('DRC - Data, Land Use'!AQ3=0, "ND", 'DRC - Data, Land Use'!AQ5/'DRC - Data, Land Use'!AQ3)</f>
        <v>0.11380428309918175</v>
      </c>
      <c r="AB23" s="90">
        <f>IF('DRC - Data, Land Use'!AR3=0, "ND", 'DRC - Data, Land Use'!AR5/'DRC - Data, Land Use'!AR3)</f>
        <v>0.1133631812267043</v>
      </c>
      <c r="AC23" s="90">
        <f>IF('DRC - Data, Land Use'!AS3=0, "ND", 'DRC - Data, Land Use'!AS5/'DRC - Data, Land Use'!AS3)</f>
        <v>0.1133631812267043</v>
      </c>
      <c r="AD23" s="90">
        <f>IF('DRC - Data, Land Use'!AT3=0, "ND", 'DRC - Data, Land Use'!AT5/'DRC - Data, Land Use'!AT3)</f>
        <v>0.11292207935422686</v>
      </c>
      <c r="AE23" s="90">
        <f>IF('DRC - Data, Land Use'!AU3=0, "ND", 'DRC - Data, Land Use'!AU5/'DRC - Data, Land Use'!AU3)</f>
        <v>0.11292207935422686</v>
      </c>
      <c r="AF23" s="90">
        <f>IF('DRC - Data, Land Use'!AV3=0, "ND", 'DRC - Data, Land Use'!AV5/'DRC - Data, Land Use'!AV3)</f>
        <v>0.11270152841798814</v>
      </c>
      <c r="AG23" s="90">
        <f>IF('DRC - Data, Land Use'!AW3=0, "ND", 'DRC - Data, Land Use'!AW5/'DRC - Data, Land Use'!AW3)</f>
        <v>0.11270152841798814</v>
      </c>
      <c r="AH23" s="90">
        <f>IF('DRC - Data, Land Use'!AX3=0, "ND", 'DRC - Data, Land Use'!AX5/'DRC - Data, Land Use'!AX3)</f>
        <v>0.11270152841798814</v>
      </c>
      <c r="AI23" s="90">
        <f>IF('DRC - Data, Land Use'!AY3=0, "ND", 'DRC - Data, Land Use'!AY5/'DRC - Data, Land Use'!AY3)</f>
        <v>0.11270152841798814</v>
      </c>
      <c r="AJ23" s="90">
        <f>IF('DRC - Data, Land Use'!AZ3=0, "ND", 'DRC - Data, Land Use'!AZ5/'DRC - Data, Land Use'!AZ3)</f>
        <v>0.11270152841798814</v>
      </c>
      <c r="AK23" s="90">
        <f>IF('DRC - Data, Land Use'!BA3=0, "ND", 'DRC - Data, Land Use'!BA5/'DRC - Data, Land Use'!BA3)</f>
        <v>0.11286032509208002</v>
      </c>
      <c r="AL23" s="90">
        <f>IF('DRC - Data, Land Use'!BB3=0, "ND", 'DRC - Data, Land Use'!BB5/'DRC - Data, Land Use'!BB3)</f>
        <v>0.11314263029046558</v>
      </c>
      <c r="AM23" s="90">
        <f>IF('DRC - Data, Land Use'!BC3=0, "ND", 'DRC - Data, Land Use'!BC5/'DRC - Data, Land Use'!BC3)</f>
        <v>0.1133631812267043</v>
      </c>
      <c r="AN23" s="90">
        <f>IF('DRC - Data, Land Use'!BD3=0, "ND", 'DRC - Data, Land Use'!BD5/'DRC - Data, Land Use'!BD3)</f>
        <v>0.11356167706931916</v>
      </c>
      <c r="AO23" s="90">
        <f>IF('DRC - Data, Land Use'!BE3=0, "ND", 'DRC - Data, Land Use'!BE5/'DRC - Data, Land Use'!BE3)</f>
        <v>0.11468648684413665</v>
      </c>
      <c r="AP23" s="90">
        <f>IF('DRC - Data, Land Use'!BF3=0, "ND", 'DRC - Data, Land Use'!BF5/'DRC - Data, Land Use'!BF3)</f>
        <v>0.11556869058909156</v>
      </c>
      <c r="AQ23" s="90">
        <f>IF('DRC - Data, Land Use'!BG3=0, "ND", 'DRC - Data, Land Use'!BG5/'DRC - Data, Land Use'!BG3)</f>
        <v>0.13575351227365959</v>
      </c>
      <c r="AR23" s="90">
        <f>IF('DRC - Data, Land Use'!BH3=0, "ND", 'DRC - Data, Land Use'!BH5/'DRC - Data, Land Use'!BH3)</f>
        <v>0.13850598795791888</v>
      </c>
      <c r="AS23" s="90">
        <f>IF('DRC - Data, Land Use'!BI3=0, "ND", 'DRC - Data, Land Use'!BI5/'DRC - Data, Land Use'!BI3)</f>
        <v>0.14159370106526104</v>
      </c>
      <c r="AT23" s="90">
        <f>IF('DRC - Data, Land Use'!BJ3=0, "ND", 'DRC - Data, Land Use'!BJ5/'DRC - Data, Land Use'!BJ3)</f>
        <v>0.14203480293773846</v>
      </c>
      <c r="AU23" s="90">
        <f>IF('DRC - Data, Land Use'!BK3=0, "ND", 'DRC - Data, Land Use'!BK5/'DRC - Data, Land Use'!BK3)</f>
        <v>0.14115259919278358</v>
      </c>
      <c r="AV23" s="90">
        <f>IF('DRC - Data, Land Use'!BL3=0, "ND", 'DRC - Data, Land Use'!BL5/'DRC - Data, Land Use'!BL3)</f>
        <v>0.13894708983039633</v>
      </c>
      <c r="AW23" s="90">
        <f>IF('DRC - Data, Land Use'!BM3=0, "ND", 'DRC - Data, Land Use'!BM5/'DRC - Data, Land Use'!BM3)</f>
        <v>0.13894708983039633</v>
      </c>
      <c r="AX23" s="90">
        <f>IF('DRC - Data, Land Use'!BN3=0, "ND", 'DRC - Data, Land Use'!BN5/'DRC - Data, Land Use'!BN3)</f>
        <v>0.13894708983039633</v>
      </c>
    </row>
    <row r="24" spans="1:50" x14ac:dyDescent="0.35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</row>
    <row r="25" spans="1:50" x14ac:dyDescent="0.35"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</row>
    <row r="26" spans="1:50" x14ac:dyDescent="0.35"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</row>
    <row r="27" spans="1:50" s="93" customFormat="1" x14ac:dyDescent="0.35">
      <c r="A27" s="213" t="s">
        <v>271</v>
      </c>
      <c r="B27" s="200"/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</row>
    <row r="28" spans="1:50" s="93" customFormat="1" x14ac:dyDescent="0.35">
      <c r="A28" s="201" t="s">
        <v>272</v>
      </c>
      <c r="B28" s="214" t="e">
        <f>_xlfn.QUARTILE.INC('DRC - Output, LPJmL NPPo '!#REF!,3)</f>
        <v>#REF!</v>
      </c>
      <c r="C28" s="214" t="e">
        <f>_xlfn.QUARTILE.INC('DRC - Output, LPJmL NPPo '!#REF!,3)</f>
        <v>#REF!</v>
      </c>
      <c r="D28" s="214" t="e">
        <f>_xlfn.QUARTILE.INC('DRC - Output, LPJmL NPPo '!#REF!,3)</f>
        <v>#REF!</v>
      </c>
      <c r="E28" s="214" t="e">
        <f>_xlfn.QUARTILE.INC('DRC - Output, LPJmL NPPo '!#REF!,3)</f>
        <v>#REF!</v>
      </c>
      <c r="F28" s="214" t="e">
        <f>_xlfn.QUARTILE.INC('DRC - Output, LPJmL NPPo '!#REF!,3)</f>
        <v>#REF!</v>
      </c>
      <c r="G28" s="214" t="e">
        <f>_xlfn.QUARTILE.INC('DRC - Output, LPJmL NPPo '!#REF!,3)</f>
        <v>#REF!</v>
      </c>
      <c r="H28" s="214" t="e">
        <f>_xlfn.QUARTILE.INC('DRC - Output, LPJmL NPPo '!#REF!,3)</f>
        <v>#REF!</v>
      </c>
      <c r="I28" s="214" t="e">
        <f>_xlfn.QUARTILE.INC('DRC - Output, LPJmL NPPo '!#REF!,3)</f>
        <v>#REF!</v>
      </c>
      <c r="J28" s="214" t="e">
        <f>_xlfn.QUARTILE.INC('DRC - Output, LPJmL NPPo '!#REF!,3)</f>
        <v>#REF!</v>
      </c>
      <c r="K28" s="214" t="e">
        <f>_xlfn.QUARTILE.INC('DRC - Output, LPJmL NPPo '!#REF!,3)</f>
        <v>#REF!</v>
      </c>
      <c r="L28" s="214" t="e">
        <f>_xlfn.QUARTILE.INC('DRC - Output, LPJmL NPPo '!#REF!,3)</f>
        <v>#REF!</v>
      </c>
      <c r="M28" s="214" t="e">
        <f>_xlfn.QUARTILE.INC('DRC - Output, LPJmL NPPo '!#REF!,3)</f>
        <v>#REF!</v>
      </c>
      <c r="N28" s="214" t="e">
        <f>_xlfn.QUARTILE.INC('DRC - Output, LPJmL NPPo '!#REF!,3)</f>
        <v>#REF!</v>
      </c>
      <c r="O28" s="214" t="e">
        <f>_xlfn.QUARTILE.INC('DRC - Output, LPJmL NPPo '!#REF!,3)</f>
        <v>#REF!</v>
      </c>
      <c r="P28" s="214" t="e">
        <f>_xlfn.QUARTILE.INC('DRC - Output, LPJmL NPPo '!#REF!,3)</f>
        <v>#REF!</v>
      </c>
      <c r="Q28" s="214" t="e">
        <f>_xlfn.QUARTILE.INC('DRC - Output, LPJmL NPPo '!#REF!,3)</f>
        <v>#REF!</v>
      </c>
      <c r="R28" s="214" t="e">
        <f>_xlfn.QUARTILE.INC('DRC - Output, LPJmL NPPo '!#REF!,3)</f>
        <v>#REF!</v>
      </c>
      <c r="S28" s="214" t="e">
        <f>_xlfn.QUARTILE.INC('DRC - Output, LPJmL NPPo '!#REF!,3)</f>
        <v>#REF!</v>
      </c>
      <c r="T28" s="214" t="e">
        <f>_xlfn.QUARTILE.INC('DRC - Output, LPJmL NPPo '!#REF!,3)</f>
        <v>#REF!</v>
      </c>
      <c r="U28" s="214" t="e">
        <f>_xlfn.QUARTILE.INC('DRC - Output, LPJmL NPPo '!#REF!,3)</f>
        <v>#REF!</v>
      </c>
      <c r="V28" s="214" t="e">
        <f>_xlfn.QUARTILE.INC('DRC - Output, LPJmL NPPo '!#REF!,3)</f>
        <v>#REF!</v>
      </c>
      <c r="W28" s="214" t="e">
        <f>_xlfn.QUARTILE.INC('DRC - Output, LPJmL NPPo '!#REF!,3)</f>
        <v>#REF!</v>
      </c>
      <c r="X28" s="214" t="e">
        <f>_xlfn.QUARTILE.INC('DRC - Output, LPJmL NPPo '!#REF!,3)</f>
        <v>#REF!</v>
      </c>
      <c r="Y28" s="214" t="e">
        <f>_xlfn.QUARTILE.INC('DRC - Output, LPJmL NPPo '!#REF!,3)</f>
        <v>#REF!</v>
      </c>
      <c r="Z28" s="214" t="e">
        <f>_xlfn.QUARTILE.INC('DRC - Output, LPJmL NPPo '!#REF!,3)</f>
        <v>#REF!</v>
      </c>
      <c r="AA28" s="214" t="e">
        <f>_xlfn.QUARTILE.INC('DRC - Output, LPJmL NPPo '!#REF!,3)</f>
        <v>#REF!</v>
      </c>
      <c r="AB28" s="214" t="e">
        <f>_xlfn.QUARTILE.INC('DRC - Output, LPJmL NPPo '!#REF!,3)</f>
        <v>#REF!</v>
      </c>
      <c r="AC28" s="214" t="e">
        <f>_xlfn.QUARTILE.INC('DRC - Output, LPJmL NPPo '!#REF!,3)</f>
        <v>#REF!</v>
      </c>
      <c r="AD28" s="214" t="e">
        <f>_xlfn.QUARTILE.INC('DRC - Output, LPJmL NPPo '!#REF!,3)</f>
        <v>#REF!</v>
      </c>
      <c r="AE28" s="214" t="e">
        <f>_xlfn.QUARTILE.INC('DRC - Output, LPJmL NPPo '!#REF!,3)</f>
        <v>#REF!</v>
      </c>
      <c r="AF28" s="214" t="e">
        <f>_xlfn.QUARTILE.INC('DRC - Output, LPJmL NPPo '!#REF!,3)</f>
        <v>#REF!</v>
      </c>
      <c r="AG28" s="214" t="e">
        <f>_xlfn.QUARTILE.INC('DRC - Output, LPJmL NPPo '!#REF!,3)</f>
        <v>#REF!</v>
      </c>
      <c r="AH28" s="214" t="e">
        <f>_xlfn.QUARTILE.INC('DRC - Output, LPJmL NPPo '!#REF!,3)</f>
        <v>#REF!</v>
      </c>
      <c r="AI28" s="214" t="e">
        <f>_xlfn.QUARTILE.INC('DRC - Output, LPJmL NPPo '!#REF!,3)</f>
        <v>#REF!</v>
      </c>
      <c r="AJ28" s="214" t="e">
        <f>_xlfn.QUARTILE.INC('DRC - Output, LPJmL NPPo '!#REF!,3)</f>
        <v>#REF!</v>
      </c>
      <c r="AK28" s="214" t="e">
        <f>_xlfn.QUARTILE.INC('DRC - Output, LPJmL NPPo '!#REF!,3)</f>
        <v>#REF!</v>
      </c>
      <c r="AL28" s="214" t="e">
        <f>_xlfn.QUARTILE.INC('DRC - Output, LPJmL NPPo '!#REF!,3)</f>
        <v>#REF!</v>
      </c>
      <c r="AM28" s="214" t="e">
        <f>_xlfn.QUARTILE.INC('DRC - Output, LPJmL NPPo '!#REF!,3)</f>
        <v>#REF!</v>
      </c>
      <c r="AN28" s="214" t="e">
        <f>_xlfn.QUARTILE.INC('DRC - Output, LPJmL NPPo '!#REF!,3)</f>
        <v>#REF!</v>
      </c>
      <c r="AO28" s="214" t="e">
        <f>_xlfn.QUARTILE.INC('DRC - Output, LPJmL NPPo '!#REF!,3)</f>
        <v>#REF!</v>
      </c>
      <c r="AP28" s="215" t="s">
        <v>205</v>
      </c>
      <c r="AQ28" s="215" t="s">
        <v>205</v>
      </c>
      <c r="AR28" s="215" t="s">
        <v>205</v>
      </c>
      <c r="AS28" s="215" t="s">
        <v>205</v>
      </c>
      <c r="AT28" s="215" t="s">
        <v>205</v>
      </c>
      <c r="AU28" s="215" t="s">
        <v>205</v>
      </c>
      <c r="AV28" s="215" t="s">
        <v>205</v>
      </c>
      <c r="AW28" s="215" t="s">
        <v>205</v>
      </c>
      <c r="AX28" s="215" t="s">
        <v>205</v>
      </c>
    </row>
    <row r="29" spans="1:50" s="93" customFormat="1" x14ac:dyDescent="0.35">
      <c r="A29" s="216" t="s">
        <v>273</v>
      </c>
      <c r="B29" s="217" t="e">
        <f>AVERAGE('DRC - Output, LPJmL NPPo '!#REF!)</f>
        <v>#REF!</v>
      </c>
      <c r="C29" s="217" t="e">
        <f>AVERAGE('DRC - Output, LPJmL NPPo '!#REF!)</f>
        <v>#REF!</v>
      </c>
      <c r="D29" s="217" t="e">
        <f>AVERAGE('DRC - Output, LPJmL NPPo '!#REF!)</f>
        <v>#REF!</v>
      </c>
      <c r="E29" s="217" t="e">
        <f>AVERAGE('DRC - Output, LPJmL NPPo '!#REF!)</f>
        <v>#REF!</v>
      </c>
      <c r="F29" s="217" t="e">
        <f>AVERAGE('DRC - Output, LPJmL NPPo '!#REF!)</f>
        <v>#REF!</v>
      </c>
      <c r="G29" s="217" t="e">
        <f>AVERAGE('DRC - Output, LPJmL NPPo '!#REF!)</f>
        <v>#REF!</v>
      </c>
      <c r="H29" s="217" t="e">
        <f>AVERAGE('DRC - Output, LPJmL NPPo '!#REF!)</f>
        <v>#REF!</v>
      </c>
      <c r="I29" s="217" t="e">
        <f>AVERAGE('DRC - Output, LPJmL NPPo '!#REF!)</f>
        <v>#REF!</v>
      </c>
      <c r="J29" s="217" t="e">
        <f>AVERAGE('DRC - Output, LPJmL NPPo '!#REF!)</f>
        <v>#REF!</v>
      </c>
      <c r="K29" s="217" t="e">
        <f>AVERAGE('DRC - Output, LPJmL NPPo '!#REF!)</f>
        <v>#REF!</v>
      </c>
      <c r="L29" s="217" t="e">
        <f>AVERAGE('DRC - Output, LPJmL NPPo '!#REF!)</f>
        <v>#REF!</v>
      </c>
      <c r="M29" s="217" t="e">
        <f>AVERAGE('DRC - Output, LPJmL NPPo '!#REF!)</f>
        <v>#REF!</v>
      </c>
      <c r="N29" s="217" t="e">
        <f>AVERAGE('DRC - Output, LPJmL NPPo '!#REF!)</f>
        <v>#REF!</v>
      </c>
      <c r="O29" s="217" t="e">
        <f>AVERAGE('DRC - Output, LPJmL NPPo '!#REF!)</f>
        <v>#REF!</v>
      </c>
      <c r="P29" s="217" t="e">
        <f>AVERAGE('DRC - Output, LPJmL NPPo '!#REF!)</f>
        <v>#REF!</v>
      </c>
      <c r="Q29" s="217" t="e">
        <f>AVERAGE('DRC - Output, LPJmL NPPo '!#REF!)</f>
        <v>#REF!</v>
      </c>
      <c r="R29" s="217" t="e">
        <f>AVERAGE('DRC - Output, LPJmL NPPo '!#REF!)</f>
        <v>#REF!</v>
      </c>
      <c r="S29" s="217" t="e">
        <f>AVERAGE('DRC - Output, LPJmL NPPo '!#REF!)</f>
        <v>#REF!</v>
      </c>
      <c r="T29" s="217" t="e">
        <f>AVERAGE('DRC - Output, LPJmL NPPo '!#REF!)</f>
        <v>#REF!</v>
      </c>
      <c r="U29" s="217" t="e">
        <f>AVERAGE('DRC - Output, LPJmL NPPo '!#REF!)</f>
        <v>#REF!</v>
      </c>
      <c r="V29" s="217" t="e">
        <f>AVERAGE('DRC - Output, LPJmL NPPo '!#REF!)</f>
        <v>#REF!</v>
      </c>
      <c r="W29" s="217" t="e">
        <f>AVERAGE('DRC - Output, LPJmL NPPo '!#REF!)</f>
        <v>#REF!</v>
      </c>
      <c r="X29" s="217" t="e">
        <f>AVERAGE('DRC - Output, LPJmL NPPo '!#REF!)</f>
        <v>#REF!</v>
      </c>
      <c r="Y29" s="217" t="e">
        <f>AVERAGE('DRC - Output, LPJmL NPPo '!#REF!)</f>
        <v>#REF!</v>
      </c>
      <c r="Z29" s="217" t="e">
        <f>AVERAGE('DRC - Output, LPJmL NPPo '!#REF!)</f>
        <v>#REF!</v>
      </c>
      <c r="AA29" s="217" t="e">
        <f>AVERAGE('DRC - Output, LPJmL NPPo '!#REF!)</f>
        <v>#REF!</v>
      </c>
      <c r="AB29" s="217" t="e">
        <f>AVERAGE('DRC - Output, LPJmL NPPo '!#REF!)</f>
        <v>#REF!</v>
      </c>
      <c r="AC29" s="217" t="e">
        <f>AVERAGE('DRC - Output, LPJmL NPPo '!#REF!)</f>
        <v>#REF!</v>
      </c>
      <c r="AD29" s="217" t="e">
        <f>AVERAGE('DRC - Output, LPJmL NPPo '!#REF!)</f>
        <v>#REF!</v>
      </c>
      <c r="AE29" s="217" t="e">
        <f>AVERAGE('DRC - Output, LPJmL NPPo '!#REF!)</f>
        <v>#REF!</v>
      </c>
      <c r="AF29" s="217" t="e">
        <f>AVERAGE('DRC - Output, LPJmL NPPo '!#REF!)</f>
        <v>#REF!</v>
      </c>
      <c r="AG29" s="217" t="e">
        <f>AVERAGE('DRC - Output, LPJmL NPPo '!#REF!)</f>
        <v>#REF!</v>
      </c>
      <c r="AH29" s="217" t="e">
        <f>AVERAGE('DRC - Output, LPJmL NPPo '!#REF!)</f>
        <v>#REF!</v>
      </c>
      <c r="AI29" s="217" t="e">
        <f>AVERAGE('DRC - Output, LPJmL NPPo '!#REF!)</f>
        <v>#REF!</v>
      </c>
      <c r="AJ29" s="217" t="e">
        <f>AVERAGE('DRC - Output, LPJmL NPPo '!#REF!)</f>
        <v>#REF!</v>
      </c>
      <c r="AK29" s="217" t="e">
        <f>AVERAGE('DRC - Output, LPJmL NPPo '!#REF!)</f>
        <v>#REF!</v>
      </c>
      <c r="AL29" s="217" t="e">
        <f>AVERAGE('DRC - Output, LPJmL NPPo '!#REF!)</f>
        <v>#REF!</v>
      </c>
      <c r="AM29" s="217" t="e">
        <f>AVERAGE('DRC - Output, LPJmL NPPo '!#REF!)</f>
        <v>#REF!</v>
      </c>
      <c r="AN29" s="217" t="e">
        <f>AVERAGE('DRC - Output, LPJmL NPPo '!#REF!)</f>
        <v>#REF!</v>
      </c>
      <c r="AO29" s="217" t="e">
        <f>AVERAGE('DRC - Output, LPJmL NPPo '!#REF!)</f>
        <v>#REF!</v>
      </c>
      <c r="AP29" s="218" t="s">
        <v>242</v>
      </c>
      <c r="AQ29" s="218" t="s">
        <v>242</v>
      </c>
      <c r="AR29" s="218" t="s">
        <v>242</v>
      </c>
      <c r="AS29" s="218" t="s">
        <v>242</v>
      </c>
      <c r="AT29" s="218" t="s">
        <v>242</v>
      </c>
      <c r="AU29" s="218" t="s">
        <v>242</v>
      </c>
      <c r="AV29" s="218" t="s">
        <v>242</v>
      </c>
      <c r="AW29" s="218" t="s">
        <v>242</v>
      </c>
      <c r="AX29" s="218" t="s">
        <v>242</v>
      </c>
    </row>
    <row r="30" spans="1:50" x14ac:dyDescent="0.35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17"/>
    </row>
    <row r="31" spans="1:50" x14ac:dyDescent="0.35"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17"/>
    </row>
    <row r="32" spans="1:50" x14ac:dyDescent="0.35"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17"/>
    </row>
    <row r="33" spans="1:22" x14ac:dyDescent="0.35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17"/>
    </row>
    <row r="34" spans="1:22" x14ac:dyDescent="0.35">
      <c r="A34" s="72" t="s">
        <v>133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17"/>
    </row>
    <row r="35" spans="1:22" x14ac:dyDescent="0.35">
      <c r="A35" s="72" t="s">
        <v>134</v>
      </c>
      <c r="V35" s="17"/>
    </row>
    <row r="36" spans="1:22" x14ac:dyDescent="0.35">
      <c r="A36" s="81" t="s">
        <v>135</v>
      </c>
      <c r="V36" s="17"/>
    </row>
    <row r="37" spans="1:22" x14ac:dyDescent="0.35">
      <c r="V37" s="17"/>
    </row>
    <row r="38" spans="1:22" x14ac:dyDescent="0.35">
      <c r="A38" s="72" t="s">
        <v>136</v>
      </c>
      <c r="V38" s="17"/>
    </row>
    <row r="39" spans="1:22" x14ac:dyDescent="0.35">
      <c r="V39" s="17"/>
    </row>
    <row r="40" spans="1:22" x14ac:dyDescent="0.35">
      <c r="V40" s="17"/>
    </row>
    <row r="41" spans="1:22" x14ac:dyDescent="0.35">
      <c r="V41" s="17"/>
    </row>
    <row r="42" spans="1:22" x14ac:dyDescent="0.35">
      <c r="V42" s="17"/>
    </row>
    <row r="43" spans="1:22" x14ac:dyDescent="0.35">
      <c r="V43" s="17"/>
    </row>
    <row r="44" spans="1:22" x14ac:dyDescent="0.35">
      <c r="V44" s="17"/>
    </row>
    <row r="45" spans="1:22" x14ac:dyDescent="0.35">
      <c r="V45" s="17"/>
    </row>
    <row r="46" spans="1:22" x14ac:dyDescent="0.35">
      <c r="V46" s="17"/>
    </row>
    <row r="47" spans="1:22" x14ac:dyDescent="0.35">
      <c r="V47" s="17"/>
    </row>
    <row r="48" spans="1:22" x14ac:dyDescent="0.35">
      <c r="V48" s="17"/>
    </row>
    <row r="49" spans="22:22" x14ac:dyDescent="0.35">
      <c r="V49" s="17"/>
    </row>
    <row r="50" spans="22:22" x14ac:dyDescent="0.35">
      <c r="V50" s="17"/>
    </row>
    <row r="51" spans="22:22" x14ac:dyDescent="0.35">
      <c r="V51" s="17"/>
    </row>
    <row r="52" spans="22:22" x14ac:dyDescent="0.35">
      <c r="V52" s="17"/>
    </row>
    <row r="53" spans="22:22" x14ac:dyDescent="0.35">
      <c r="V53" s="17"/>
    </row>
    <row r="54" spans="22:22" x14ac:dyDescent="0.35">
      <c r="V54" s="17"/>
    </row>
    <row r="55" spans="22:22" x14ac:dyDescent="0.35">
      <c r="V55" s="17"/>
    </row>
    <row r="56" spans="22:22" x14ac:dyDescent="0.35">
      <c r="V56" s="17"/>
    </row>
    <row r="57" spans="22:22" x14ac:dyDescent="0.35">
      <c r="V57" s="17"/>
    </row>
    <row r="58" spans="22:22" x14ac:dyDescent="0.35">
      <c r="V58" s="17"/>
    </row>
    <row r="59" spans="22:22" x14ac:dyDescent="0.35">
      <c r="V59" s="17"/>
    </row>
    <row r="60" spans="22:22" x14ac:dyDescent="0.35">
      <c r="V60" s="17"/>
    </row>
    <row r="61" spans="22:22" x14ac:dyDescent="0.35">
      <c r="V61" s="17"/>
    </row>
    <row r="62" spans="22:22" x14ac:dyDescent="0.35">
      <c r="V62" s="17"/>
    </row>
    <row r="63" spans="22:22" x14ac:dyDescent="0.35">
      <c r="V63" s="17"/>
    </row>
    <row r="64" spans="22:22" x14ac:dyDescent="0.35">
      <c r="V64" s="17"/>
    </row>
    <row r="65" spans="22:22" x14ac:dyDescent="0.35">
      <c r="V65" s="17"/>
    </row>
    <row r="66" spans="22:22" x14ac:dyDescent="0.35">
      <c r="V66" s="17"/>
    </row>
    <row r="67" spans="22:22" x14ac:dyDescent="0.35">
      <c r="V67" s="17"/>
    </row>
    <row r="68" spans="22:22" x14ac:dyDescent="0.35">
      <c r="V68" s="17"/>
    </row>
    <row r="69" spans="22:22" x14ac:dyDescent="0.35">
      <c r="V69" s="17"/>
    </row>
    <row r="70" spans="22:22" x14ac:dyDescent="0.35">
      <c r="V70" s="17"/>
    </row>
    <row r="71" spans="22:22" x14ac:dyDescent="0.35">
      <c r="V71" s="17"/>
    </row>
    <row r="72" spans="22:22" x14ac:dyDescent="0.35">
      <c r="V72" s="17"/>
    </row>
    <row r="73" spans="22:22" x14ac:dyDescent="0.35">
      <c r="V73" s="17"/>
    </row>
    <row r="74" spans="22:22" x14ac:dyDescent="0.35">
      <c r="V74" s="17"/>
    </row>
    <row r="75" spans="22:22" x14ac:dyDescent="0.35">
      <c r="V75" s="17"/>
    </row>
    <row r="76" spans="22:22" x14ac:dyDescent="0.35">
      <c r="V76" s="17"/>
    </row>
    <row r="77" spans="22:22" x14ac:dyDescent="0.35">
      <c r="V77" s="17"/>
    </row>
    <row r="78" spans="22:22" x14ac:dyDescent="0.35">
      <c r="V78" s="17"/>
    </row>
    <row r="79" spans="22:22" x14ac:dyDescent="0.35">
      <c r="V79" s="17"/>
    </row>
    <row r="80" spans="22:22" x14ac:dyDescent="0.35">
      <c r="V80" s="17"/>
    </row>
    <row r="81" spans="22:22" x14ac:dyDescent="0.35">
      <c r="V81" s="17"/>
    </row>
    <row r="82" spans="22:22" x14ac:dyDescent="0.35">
      <c r="V82" s="17"/>
    </row>
    <row r="83" spans="22:22" x14ac:dyDescent="0.35">
      <c r="V83" s="17"/>
    </row>
    <row r="84" spans="22:22" x14ac:dyDescent="0.35">
      <c r="V84" s="17"/>
    </row>
    <row r="85" spans="22:22" x14ac:dyDescent="0.35">
      <c r="V85" s="17"/>
    </row>
    <row r="86" spans="22:22" x14ac:dyDescent="0.35">
      <c r="V86" s="17"/>
    </row>
    <row r="87" spans="22:22" x14ac:dyDescent="0.35">
      <c r="V87" s="17"/>
    </row>
    <row r="88" spans="22:22" x14ac:dyDescent="0.35">
      <c r="V88" s="17"/>
    </row>
    <row r="89" spans="22:22" x14ac:dyDescent="0.35">
      <c r="V89" s="17"/>
    </row>
    <row r="90" spans="22:22" x14ac:dyDescent="0.35">
      <c r="V90" s="17"/>
    </row>
    <row r="91" spans="22:22" x14ac:dyDescent="0.35">
      <c r="V91" s="17"/>
    </row>
    <row r="92" spans="22:22" x14ac:dyDescent="0.35">
      <c r="V92" s="17"/>
    </row>
    <row r="93" spans="22:22" x14ac:dyDescent="0.35">
      <c r="V93" s="17"/>
    </row>
    <row r="94" spans="22:22" x14ac:dyDescent="0.35">
      <c r="V94" s="17"/>
    </row>
    <row r="95" spans="22:22" x14ac:dyDescent="0.35">
      <c r="V95" s="17"/>
    </row>
    <row r="96" spans="22:22" x14ac:dyDescent="0.35">
      <c r="V96" s="17"/>
    </row>
    <row r="97" spans="22:22" x14ac:dyDescent="0.35">
      <c r="V97" s="17"/>
    </row>
    <row r="98" spans="22:22" x14ac:dyDescent="0.35">
      <c r="V98" s="17"/>
    </row>
    <row r="99" spans="22:22" x14ac:dyDescent="0.35">
      <c r="V99" s="17"/>
    </row>
    <row r="100" spans="22:22" x14ac:dyDescent="0.35">
      <c r="V100" s="17"/>
    </row>
    <row r="101" spans="22:22" x14ac:dyDescent="0.35">
      <c r="V101" s="17"/>
    </row>
    <row r="102" spans="22:22" x14ac:dyDescent="0.35">
      <c r="V102" s="17"/>
    </row>
    <row r="103" spans="22:22" x14ac:dyDescent="0.35">
      <c r="V103" s="17"/>
    </row>
    <row r="104" spans="22:22" x14ac:dyDescent="0.35">
      <c r="V104" s="17"/>
    </row>
    <row r="105" spans="22:22" x14ac:dyDescent="0.35">
      <c r="V105" s="17"/>
    </row>
    <row r="106" spans="22:22" x14ac:dyDescent="0.35">
      <c r="V106" s="17"/>
    </row>
    <row r="107" spans="22:22" x14ac:dyDescent="0.35">
      <c r="V107" s="17"/>
    </row>
    <row r="108" spans="22:22" x14ac:dyDescent="0.35">
      <c r="V108" s="17"/>
    </row>
    <row r="109" spans="22:22" x14ac:dyDescent="0.35">
      <c r="V109" s="17"/>
    </row>
    <row r="110" spans="22:22" x14ac:dyDescent="0.35">
      <c r="V110" s="17"/>
    </row>
    <row r="111" spans="22:22" x14ac:dyDescent="0.35">
      <c r="V111" s="17"/>
    </row>
    <row r="112" spans="22:22" x14ac:dyDescent="0.35">
      <c r="V112" s="17"/>
    </row>
    <row r="113" spans="22:22" x14ac:dyDescent="0.35">
      <c r="V113" s="17"/>
    </row>
    <row r="114" spans="22:22" x14ac:dyDescent="0.35">
      <c r="V114" s="17"/>
    </row>
    <row r="115" spans="22:22" x14ac:dyDescent="0.35">
      <c r="V115" s="17"/>
    </row>
    <row r="116" spans="22:22" x14ac:dyDescent="0.35">
      <c r="V116" s="17"/>
    </row>
    <row r="117" spans="22:22" x14ac:dyDescent="0.35">
      <c r="V117" s="17"/>
    </row>
    <row r="118" spans="22:22" x14ac:dyDescent="0.35">
      <c r="V118" s="17"/>
    </row>
    <row r="119" spans="22:22" x14ac:dyDescent="0.35">
      <c r="V119" s="17"/>
    </row>
    <row r="120" spans="22:22" x14ac:dyDescent="0.35">
      <c r="V120" s="17"/>
    </row>
    <row r="121" spans="22:22" x14ac:dyDescent="0.35">
      <c r="V121" s="17"/>
    </row>
    <row r="122" spans="22:22" x14ac:dyDescent="0.35">
      <c r="V122" s="17"/>
    </row>
    <row r="123" spans="22:22" x14ac:dyDescent="0.35">
      <c r="V123" s="17"/>
    </row>
    <row r="124" spans="22:22" x14ac:dyDescent="0.35">
      <c r="V124" s="17"/>
    </row>
    <row r="125" spans="22:22" x14ac:dyDescent="0.35">
      <c r="V125" s="17"/>
    </row>
    <row r="126" spans="22:22" x14ac:dyDescent="0.35">
      <c r="V126" s="17"/>
    </row>
    <row r="127" spans="22:22" x14ac:dyDescent="0.35">
      <c r="V127" s="17"/>
    </row>
    <row r="128" spans="22:22" x14ac:dyDescent="0.35">
      <c r="V128" s="17"/>
    </row>
    <row r="129" spans="22:22" x14ac:dyDescent="0.35">
      <c r="V129" s="17"/>
    </row>
    <row r="130" spans="22:22" x14ac:dyDescent="0.35">
      <c r="V130" s="17"/>
    </row>
    <row r="131" spans="22:22" x14ac:dyDescent="0.35">
      <c r="V131" s="17"/>
    </row>
    <row r="132" spans="22:22" x14ac:dyDescent="0.35">
      <c r="V132" s="17"/>
    </row>
    <row r="133" spans="22:22" x14ac:dyDescent="0.35">
      <c r="V133" s="17"/>
    </row>
    <row r="134" spans="22:22" x14ac:dyDescent="0.35">
      <c r="V134" s="17"/>
    </row>
    <row r="135" spans="22:22" x14ac:dyDescent="0.35">
      <c r="V135" s="17"/>
    </row>
    <row r="136" spans="22:22" x14ac:dyDescent="0.35">
      <c r="V136" s="17"/>
    </row>
    <row r="137" spans="22:22" x14ac:dyDescent="0.35">
      <c r="V137" s="17"/>
    </row>
    <row r="138" spans="22:22" x14ac:dyDescent="0.35">
      <c r="V138" s="17"/>
    </row>
    <row r="139" spans="22:22" x14ac:dyDescent="0.35">
      <c r="V139" s="17"/>
    </row>
    <row r="140" spans="22:22" x14ac:dyDescent="0.35">
      <c r="V140" s="17"/>
    </row>
    <row r="141" spans="22:22" x14ac:dyDescent="0.35">
      <c r="V141" s="17"/>
    </row>
    <row r="142" spans="22:22" x14ac:dyDescent="0.35">
      <c r="V142" s="17"/>
    </row>
    <row r="143" spans="22:22" x14ac:dyDescent="0.35">
      <c r="V143" s="17"/>
    </row>
    <row r="144" spans="22:22" x14ac:dyDescent="0.35">
      <c r="V144" s="17"/>
    </row>
    <row r="145" spans="22:22" x14ac:dyDescent="0.35">
      <c r="V145" s="17"/>
    </row>
    <row r="146" spans="22:22" x14ac:dyDescent="0.35">
      <c r="V146" s="17"/>
    </row>
    <row r="147" spans="22:22" x14ac:dyDescent="0.35">
      <c r="V147" s="17"/>
    </row>
    <row r="148" spans="22:22" x14ac:dyDescent="0.35">
      <c r="V148" s="17"/>
    </row>
    <row r="149" spans="22:22" x14ac:dyDescent="0.35">
      <c r="V149" s="17"/>
    </row>
    <row r="150" spans="22:22" x14ac:dyDescent="0.35">
      <c r="V150" s="17"/>
    </row>
    <row r="151" spans="22:22" x14ac:dyDescent="0.35">
      <c r="V151" s="17"/>
    </row>
    <row r="152" spans="22:22" x14ac:dyDescent="0.35">
      <c r="V152" s="17"/>
    </row>
    <row r="153" spans="22:22" x14ac:dyDescent="0.35">
      <c r="V153" s="17"/>
    </row>
    <row r="154" spans="22:22" x14ac:dyDescent="0.35">
      <c r="V154" s="17"/>
    </row>
    <row r="155" spans="22:22" x14ac:dyDescent="0.35">
      <c r="V155" s="17"/>
    </row>
    <row r="156" spans="22:22" x14ac:dyDescent="0.35">
      <c r="V156" s="17"/>
    </row>
    <row r="157" spans="22:22" x14ac:dyDescent="0.35">
      <c r="V157" s="17"/>
    </row>
    <row r="158" spans="22:22" x14ac:dyDescent="0.35">
      <c r="V158" s="17"/>
    </row>
    <row r="159" spans="22:22" x14ac:dyDescent="0.35">
      <c r="V159" s="17"/>
    </row>
    <row r="160" spans="22:22" x14ac:dyDescent="0.35">
      <c r="V160" s="17"/>
    </row>
    <row r="161" spans="22:22" x14ac:dyDescent="0.35">
      <c r="V161" s="17"/>
    </row>
    <row r="162" spans="22:22" x14ac:dyDescent="0.35">
      <c r="V162" s="17"/>
    </row>
    <row r="163" spans="22:22" x14ac:dyDescent="0.35">
      <c r="V163" s="17"/>
    </row>
    <row r="164" spans="22:22" x14ac:dyDescent="0.35">
      <c r="V164" s="17"/>
    </row>
    <row r="165" spans="22:22" x14ac:dyDescent="0.35">
      <c r="V165" s="17"/>
    </row>
    <row r="166" spans="22:22" x14ac:dyDescent="0.35">
      <c r="V166" s="17"/>
    </row>
    <row r="167" spans="22:22" x14ac:dyDescent="0.35">
      <c r="V167" s="17"/>
    </row>
    <row r="168" spans="22:22" x14ac:dyDescent="0.35">
      <c r="V168" s="17"/>
    </row>
    <row r="169" spans="22:22" x14ac:dyDescent="0.35">
      <c r="V169" s="17"/>
    </row>
    <row r="170" spans="22:22" x14ac:dyDescent="0.35">
      <c r="V170" s="17"/>
    </row>
    <row r="171" spans="22:22" x14ac:dyDescent="0.35">
      <c r="V171" s="17"/>
    </row>
    <row r="172" spans="22:22" x14ac:dyDescent="0.35">
      <c r="V172" s="17"/>
    </row>
    <row r="173" spans="22:22" x14ac:dyDescent="0.35">
      <c r="V173" s="17"/>
    </row>
    <row r="174" spans="22:22" x14ac:dyDescent="0.35">
      <c r="V174" s="17"/>
    </row>
    <row r="175" spans="22:22" x14ac:dyDescent="0.35">
      <c r="V175" s="17"/>
    </row>
    <row r="176" spans="22:22" x14ac:dyDescent="0.35">
      <c r="V176" s="17"/>
    </row>
    <row r="177" spans="22:22" x14ac:dyDescent="0.35">
      <c r="V177" s="17"/>
    </row>
    <row r="178" spans="22:22" x14ac:dyDescent="0.35">
      <c r="V178" s="17"/>
    </row>
    <row r="179" spans="22:22" x14ac:dyDescent="0.35">
      <c r="V179" s="17"/>
    </row>
    <row r="180" spans="22:22" x14ac:dyDescent="0.35">
      <c r="V180" s="17"/>
    </row>
    <row r="181" spans="22:22" x14ac:dyDescent="0.35">
      <c r="V181" s="17"/>
    </row>
    <row r="182" spans="22:22" x14ac:dyDescent="0.35">
      <c r="V182" s="17"/>
    </row>
    <row r="183" spans="22:22" x14ac:dyDescent="0.35">
      <c r="V183" s="17"/>
    </row>
    <row r="184" spans="22:22" x14ac:dyDescent="0.35">
      <c r="V184" s="17"/>
    </row>
    <row r="185" spans="22:22" x14ac:dyDescent="0.35">
      <c r="V185" s="17"/>
    </row>
    <row r="186" spans="22:22" x14ac:dyDescent="0.35">
      <c r="V186" s="17"/>
    </row>
    <row r="187" spans="22:22" x14ac:dyDescent="0.35">
      <c r="V187" s="17"/>
    </row>
    <row r="188" spans="22:22" x14ac:dyDescent="0.35">
      <c r="V188" s="17"/>
    </row>
    <row r="189" spans="22:22" x14ac:dyDescent="0.35">
      <c r="V189" s="17"/>
    </row>
    <row r="190" spans="22:22" x14ac:dyDescent="0.35">
      <c r="V190" s="17"/>
    </row>
    <row r="191" spans="22:22" x14ac:dyDescent="0.35">
      <c r="V191" s="17"/>
    </row>
    <row r="192" spans="22:22" x14ac:dyDescent="0.35">
      <c r="V192" s="17"/>
    </row>
    <row r="193" spans="22:22" x14ac:dyDescent="0.35">
      <c r="V193" s="17"/>
    </row>
    <row r="194" spans="22:22" x14ac:dyDescent="0.35">
      <c r="V194" s="17"/>
    </row>
    <row r="195" spans="22:22" x14ac:dyDescent="0.35">
      <c r="V195" s="17"/>
    </row>
    <row r="196" spans="22:22" x14ac:dyDescent="0.35">
      <c r="V196" s="17"/>
    </row>
    <row r="197" spans="22:22" x14ac:dyDescent="0.35">
      <c r="V197" s="17"/>
    </row>
    <row r="198" spans="22:22" x14ac:dyDescent="0.35">
      <c r="V198" s="17"/>
    </row>
    <row r="199" spans="22:22" x14ac:dyDescent="0.35">
      <c r="V199" s="17"/>
    </row>
    <row r="200" spans="22:22" x14ac:dyDescent="0.35">
      <c r="V200" s="17"/>
    </row>
    <row r="201" spans="22:22" x14ac:dyDescent="0.35">
      <c r="V201" s="17"/>
    </row>
    <row r="202" spans="22:22" x14ac:dyDescent="0.35">
      <c r="V202" s="17"/>
    </row>
    <row r="203" spans="22:22" x14ac:dyDescent="0.35">
      <c r="V203" s="17"/>
    </row>
    <row r="204" spans="22:22" x14ac:dyDescent="0.35">
      <c r="V204" s="17"/>
    </row>
    <row r="205" spans="22:22" x14ac:dyDescent="0.35">
      <c r="V205" s="17"/>
    </row>
    <row r="206" spans="22:22" x14ac:dyDescent="0.35">
      <c r="V206" s="17"/>
    </row>
    <row r="207" spans="22:22" x14ac:dyDescent="0.35">
      <c r="V207" s="17"/>
    </row>
    <row r="208" spans="22:22" x14ac:dyDescent="0.35">
      <c r="V208" s="17"/>
    </row>
    <row r="209" spans="22:22" x14ac:dyDescent="0.35">
      <c r="V209" s="17"/>
    </row>
    <row r="210" spans="22:22" x14ac:dyDescent="0.35">
      <c r="V210" s="17"/>
    </row>
    <row r="211" spans="22:22" x14ac:dyDescent="0.35">
      <c r="V211" s="17"/>
    </row>
    <row r="212" spans="22:22" x14ac:dyDescent="0.35">
      <c r="V212" s="17"/>
    </row>
    <row r="213" spans="22:22" x14ac:dyDescent="0.35">
      <c r="V213" s="17"/>
    </row>
    <row r="214" spans="22:22" x14ac:dyDescent="0.35">
      <c r="V214" s="17"/>
    </row>
    <row r="215" spans="22:22" x14ac:dyDescent="0.35">
      <c r="V215" s="17"/>
    </row>
    <row r="216" spans="22:22" x14ac:dyDescent="0.35">
      <c r="V216" s="17"/>
    </row>
    <row r="217" spans="22:22" x14ac:dyDescent="0.35">
      <c r="V217" s="17"/>
    </row>
    <row r="218" spans="22:22" x14ac:dyDescent="0.35">
      <c r="V218" s="17"/>
    </row>
    <row r="219" spans="22:22" x14ac:dyDescent="0.35">
      <c r="V219" s="17"/>
    </row>
    <row r="220" spans="22:22" x14ac:dyDescent="0.35">
      <c r="V220" s="17"/>
    </row>
    <row r="221" spans="22:22" x14ac:dyDescent="0.35">
      <c r="V221" s="17"/>
    </row>
    <row r="222" spans="22:22" x14ac:dyDescent="0.35">
      <c r="V222" s="17"/>
    </row>
    <row r="223" spans="22:22" x14ac:dyDescent="0.35">
      <c r="V223" s="17"/>
    </row>
    <row r="224" spans="22:22" x14ac:dyDescent="0.35">
      <c r="V224" s="17"/>
    </row>
    <row r="225" spans="22:22" x14ac:dyDescent="0.35">
      <c r="V225" s="17"/>
    </row>
    <row r="226" spans="22:22" x14ac:dyDescent="0.35">
      <c r="V226" s="17"/>
    </row>
    <row r="227" spans="22:22" x14ac:dyDescent="0.35">
      <c r="V227" s="17"/>
    </row>
    <row r="228" spans="22:22" x14ac:dyDescent="0.35">
      <c r="V228" s="17"/>
    </row>
    <row r="229" spans="22:22" x14ac:dyDescent="0.35">
      <c r="V229" s="17"/>
    </row>
    <row r="230" spans="22:22" x14ac:dyDescent="0.35">
      <c r="V230" s="17"/>
    </row>
    <row r="231" spans="22:22" x14ac:dyDescent="0.35">
      <c r="V231" s="17"/>
    </row>
    <row r="232" spans="22:22" x14ac:dyDescent="0.35">
      <c r="V232" s="17"/>
    </row>
    <row r="233" spans="22:22" x14ac:dyDescent="0.35">
      <c r="V233" s="17"/>
    </row>
    <row r="234" spans="22:22" x14ac:dyDescent="0.35">
      <c r="V234" s="17"/>
    </row>
    <row r="235" spans="22:22" x14ac:dyDescent="0.35">
      <c r="V235" s="17"/>
    </row>
    <row r="236" spans="22:22" x14ac:dyDescent="0.35">
      <c r="V236" s="17"/>
    </row>
    <row r="237" spans="22:22" x14ac:dyDescent="0.35">
      <c r="V237" s="17"/>
    </row>
    <row r="238" spans="22:22" x14ac:dyDescent="0.35">
      <c r="V238" s="17"/>
    </row>
    <row r="239" spans="22:22" x14ac:dyDescent="0.35">
      <c r="V239" s="17"/>
    </row>
    <row r="240" spans="22:22" x14ac:dyDescent="0.35">
      <c r="V240" s="17"/>
    </row>
    <row r="241" spans="22:22" x14ac:dyDescent="0.35">
      <c r="V241" s="17"/>
    </row>
    <row r="242" spans="22:22" x14ac:dyDescent="0.35">
      <c r="V242" s="17"/>
    </row>
    <row r="243" spans="22:22" x14ac:dyDescent="0.35">
      <c r="V243" s="17"/>
    </row>
    <row r="244" spans="22:22" x14ac:dyDescent="0.35">
      <c r="V244" s="17"/>
    </row>
    <row r="245" spans="22:22" x14ac:dyDescent="0.35">
      <c r="V245" s="17"/>
    </row>
    <row r="246" spans="22:22" x14ac:dyDescent="0.35">
      <c r="V246" s="17"/>
    </row>
    <row r="247" spans="22:22" x14ac:dyDescent="0.35">
      <c r="V247" s="17"/>
    </row>
    <row r="248" spans="22:22" x14ac:dyDescent="0.35">
      <c r="V248" s="17"/>
    </row>
    <row r="249" spans="22:22" x14ac:dyDescent="0.35">
      <c r="V249" s="17"/>
    </row>
    <row r="250" spans="22:22" x14ac:dyDescent="0.35">
      <c r="V250" s="17"/>
    </row>
    <row r="251" spans="22:22" x14ac:dyDescent="0.35">
      <c r="V251" s="17"/>
    </row>
    <row r="252" spans="22:22" x14ac:dyDescent="0.35">
      <c r="V252" s="17"/>
    </row>
    <row r="253" spans="22:22" x14ac:dyDescent="0.35">
      <c r="V253" s="17"/>
    </row>
    <row r="254" spans="22:22" x14ac:dyDescent="0.35">
      <c r="V254" s="17"/>
    </row>
    <row r="255" spans="22:22" x14ac:dyDescent="0.35">
      <c r="V255" s="17"/>
    </row>
    <row r="256" spans="22:22" x14ac:dyDescent="0.35">
      <c r="V256" s="17"/>
    </row>
    <row r="257" spans="22:22" x14ac:dyDescent="0.35">
      <c r="V257" s="17"/>
    </row>
    <row r="258" spans="22:22" x14ac:dyDescent="0.35">
      <c r="V258" s="17"/>
    </row>
    <row r="259" spans="22:22" x14ac:dyDescent="0.35">
      <c r="V259" s="17"/>
    </row>
    <row r="260" spans="22:22" x14ac:dyDescent="0.35">
      <c r="V260" s="17"/>
    </row>
    <row r="261" spans="22:22" x14ac:dyDescent="0.35">
      <c r="V261" s="17"/>
    </row>
    <row r="262" spans="22:22" x14ac:dyDescent="0.35">
      <c r="V262" s="17"/>
    </row>
    <row r="263" spans="22:22" x14ac:dyDescent="0.35">
      <c r="V263" s="17"/>
    </row>
    <row r="264" spans="22:22" x14ac:dyDescent="0.35">
      <c r="V264" s="17"/>
    </row>
    <row r="265" spans="22:22" x14ac:dyDescent="0.35">
      <c r="V265" s="17"/>
    </row>
    <row r="266" spans="22:22" x14ac:dyDescent="0.35">
      <c r="V266" s="17"/>
    </row>
    <row r="267" spans="22:22" x14ac:dyDescent="0.35">
      <c r="V267" s="17"/>
    </row>
    <row r="268" spans="22:22" x14ac:dyDescent="0.35">
      <c r="V268" s="17"/>
    </row>
    <row r="269" spans="22:22" x14ac:dyDescent="0.35">
      <c r="V269" s="17"/>
    </row>
    <row r="270" spans="22:22" x14ac:dyDescent="0.35">
      <c r="V270" s="17"/>
    </row>
    <row r="271" spans="22:22" x14ac:dyDescent="0.35">
      <c r="V271" s="17"/>
    </row>
    <row r="272" spans="22:22" x14ac:dyDescent="0.35">
      <c r="V272" s="17"/>
    </row>
    <row r="273" spans="22:22" x14ac:dyDescent="0.35">
      <c r="V273" s="17"/>
    </row>
    <row r="274" spans="22:22" x14ac:dyDescent="0.35">
      <c r="V274" s="17"/>
    </row>
    <row r="275" spans="22:22" x14ac:dyDescent="0.35">
      <c r="V275" s="17"/>
    </row>
    <row r="276" spans="22:22" x14ac:dyDescent="0.35">
      <c r="V276" s="17"/>
    </row>
    <row r="277" spans="22:22" x14ac:dyDescent="0.35">
      <c r="V277" s="17"/>
    </row>
    <row r="278" spans="22:22" x14ac:dyDescent="0.35">
      <c r="V278" s="17"/>
    </row>
    <row r="279" spans="22:22" x14ac:dyDescent="0.35">
      <c r="V279" s="17"/>
    </row>
    <row r="280" spans="22:22" x14ac:dyDescent="0.35">
      <c r="V280" s="17"/>
    </row>
    <row r="281" spans="22:22" x14ac:dyDescent="0.35">
      <c r="V281" s="17"/>
    </row>
    <row r="282" spans="22:22" x14ac:dyDescent="0.35">
      <c r="V282" s="17"/>
    </row>
    <row r="283" spans="22:22" x14ac:dyDescent="0.35">
      <c r="V283" s="17"/>
    </row>
    <row r="284" spans="22:22" x14ac:dyDescent="0.35">
      <c r="V284" s="17"/>
    </row>
    <row r="285" spans="22:22" x14ac:dyDescent="0.35">
      <c r="V285" s="17"/>
    </row>
    <row r="286" spans="22:22" x14ac:dyDescent="0.35">
      <c r="V286" s="17"/>
    </row>
    <row r="287" spans="22:22" x14ac:dyDescent="0.35">
      <c r="V287" s="17"/>
    </row>
    <row r="288" spans="22:22" x14ac:dyDescent="0.35">
      <c r="V288" s="17"/>
    </row>
    <row r="289" spans="22:22" x14ac:dyDescent="0.35">
      <c r="V289" s="17"/>
    </row>
    <row r="290" spans="22:22" x14ac:dyDescent="0.35">
      <c r="V290" s="17"/>
    </row>
    <row r="291" spans="22:22" x14ac:dyDescent="0.35">
      <c r="V291" s="17"/>
    </row>
    <row r="292" spans="22:22" x14ac:dyDescent="0.35">
      <c r="V292" s="17"/>
    </row>
    <row r="293" spans="22:22" x14ac:dyDescent="0.35">
      <c r="V293" s="17"/>
    </row>
    <row r="294" spans="22:22" x14ac:dyDescent="0.35">
      <c r="V294" s="17"/>
    </row>
    <row r="295" spans="22:22" x14ac:dyDescent="0.35">
      <c r="V295" s="17"/>
    </row>
    <row r="296" spans="22:22" x14ac:dyDescent="0.35">
      <c r="V296" s="17"/>
    </row>
    <row r="297" spans="22:22" x14ac:dyDescent="0.35">
      <c r="V297" s="17"/>
    </row>
    <row r="298" spans="22:22" x14ac:dyDescent="0.35">
      <c r="V298" s="17"/>
    </row>
    <row r="299" spans="22:22" x14ac:dyDescent="0.35">
      <c r="V299" s="17"/>
    </row>
    <row r="300" spans="22:22" x14ac:dyDescent="0.35">
      <c r="V300" s="17"/>
    </row>
    <row r="301" spans="22:22" x14ac:dyDescent="0.35">
      <c r="V301" s="17"/>
    </row>
    <row r="302" spans="22:22" x14ac:dyDescent="0.35">
      <c r="V302" s="17"/>
    </row>
    <row r="303" spans="22:22" x14ac:dyDescent="0.35">
      <c r="V303" s="17"/>
    </row>
    <row r="304" spans="22:22" x14ac:dyDescent="0.35">
      <c r="V304" s="17"/>
    </row>
    <row r="305" spans="22:22" x14ac:dyDescent="0.35">
      <c r="V305" s="17"/>
    </row>
    <row r="306" spans="22:22" x14ac:dyDescent="0.35">
      <c r="V306" s="17"/>
    </row>
    <row r="307" spans="22:22" x14ac:dyDescent="0.35">
      <c r="V307" s="17"/>
    </row>
    <row r="308" spans="22:22" x14ac:dyDescent="0.35">
      <c r="V308" s="17"/>
    </row>
    <row r="309" spans="22:22" x14ac:dyDescent="0.35">
      <c r="V309" s="17"/>
    </row>
    <row r="310" spans="22:22" x14ac:dyDescent="0.35">
      <c r="V310" s="17"/>
    </row>
    <row r="311" spans="22:22" x14ac:dyDescent="0.35">
      <c r="V311" s="17"/>
    </row>
    <row r="312" spans="22:22" x14ac:dyDescent="0.35">
      <c r="V312" s="17"/>
    </row>
    <row r="313" spans="22:22" x14ac:dyDescent="0.35">
      <c r="V313" s="17"/>
    </row>
    <row r="314" spans="22:22" x14ac:dyDescent="0.35">
      <c r="V314" s="17"/>
    </row>
    <row r="315" spans="22:22" x14ac:dyDescent="0.35">
      <c r="V315" s="17"/>
    </row>
    <row r="316" spans="22:22" x14ac:dyDescent="0.35">
      <c r="V316" s="17"/>
    </row>
    <row r="317" spans="22:22" x14ac:dyDescent="0.35">
      <c r="V317" s="17"/>
    </row>
    <row r="318" spans="22:22" x14ac:dyDescent="0.35">
      <c r="V318" s="17"/>
    </row>
    <row r="319" spans="22:22" x14ac:dyDescent="0.35">
      <c r="V319" s="17"/>
    </row>
    <row r="320" spans="22:22" x14ac:dyDescent="0.35">
      <c r="V320" s="17"/>
    </row>
    <row r="321" spans="22:22" x14ac:dyDescent="0.35">
      <c r="V321" s="17"/>
    </row>
    <row r="322" spans="22:22" x14ac:dyDescent="0.35">
      <c r="V322" s="17"/>
    </row>
    <row r="323" spans="22:22" x14ac:dyDescent="0.35">
      <c r="V323" s="17"/>
    </row>
    <row r="324" spans="22:22" x14ac:dyDescent="0.35">
      <c r="V324" s="17"/>
    </row>
    <row r="325" spans="22:22" x14ac:dyDescent="0.35">
      <c r="V325" s="17"/>
    </row>
    <row r="326" spans="22:22" x14ac:dyDescent="0.35">
      <c r="V326" s="17"/>
    </row>
    <row r="327" spans="22:22" x14ac:dyDescent="0.35">
      <c r="V327" s="17"/>
    </row>
    <row r="328" spans="22:22" x14ac:dyDescent="0.35">
      <c r="V328" s="17"/>
    </row>
    <row r="329" spans="22:22" x14ac:dyDescent="0.35">
      <c r="V329" s="17"/>
    </row>
    <row r="330" spans="22:22" x14ac:dyDescent="0.35">
      <c r="V330" s="17"/>
    </row>
    <row r="331" spans="22:22" x14ac:dyDescent="0.35">
      <c r="V331" s="17"/>
    </row>
    <row r="332" spans="22:22" x14ac:dyDescent="0.35">
      <c r="V332" s="17"/>
    </row>
    <row r="333" spans="22:22" x14ac:dyDescent="0.35">
      <c r="V333" s="17"/>
    </row>
    <row r="334" spans="22:22" x14ac:dyDescent="0.35">
      <c r="V334" s="17"/>
    </row>
    <row r="335" spans="22:22" x14ac:dyDescent="0.35">
      <c r="V335" s="17"/>
    </row>
    <row r="336" spans="22:22" x14ac:dyDescent="0.35">
      <c r="V336" s="17"/>
    </row>
    <row r="337" spans="22:22" x14ac:dyDescent="0.35">
      <c r="V337" s="17"/>
    </row>
    <row r="338" spans="22:22" x14ac:dyDescent="0.35">
      <c r="V338" s="17"/>
    </row>
    <row r="339" spans="22:22" x14ac:dyDescent="0.35">
      <c r="V339" s="17"/>
    </row>
    <row r="340" spans="22:22" x14ac:dyDescent="0.35">
      <c r="V340" s="17"/>
    </row>
    <row r="341" spans="22:22" x14ac:dyDescent="0.35">
      <c r="V341" s="17"/>
    </row>
    <row r="342" spans="22:22" x14ac:dyDescent="0.35">
      <c r="V342" s="17"/>
    </row>
    <row r="343" spans="22:22" x14ac:dyDescent="0.35">
      <c r="V343" s="17"/>
    </row>
    <row r="344" spans="22:22" x14ac:dyDescent="0.35">
      <c r="V344" s="17"/>
    </row>
    <row r="345" spans="22:22" x14ac:dyDescent="0.35">
      <c r="V345" s="17"/>
    </row>
    <row r="346" spans="22:22" x14ac:dyDescent="0.35">
      <c r="V346" s="17"/>
    </row>
    <row r="347" spans="22:22" x14ac:dyDescent="0.35">
      <c r="V347" s="17"/>
    </row>
    <row r="348" spans="22:22" x14ac:dyDescent="0.35">
      <c r="V348" s="17"/>
    </row>
    <row r="349" spans="22:22" x14ac:dyDescent="0.35">
      <c r="V349" s="17"/>
    </row>
    <row r="350" spans="22:22" x14ac:dyDescent="0.35">
      <c r="V350" s="17"/>
    </row>
    <row r="351" spans="22:22" x14ac:dyDescent="0.35">
      <c r="V351" s="17"/>
    </row>
    <row r="352" spans="22:22" x14ac:dyDescent="0.35">
      <c r="V352" s="17"/>
    </row>
    <row r="353" spans="22:22" x14ac:dyDescent="0.35">
      <c r="V353" s="17"/>
    </row>
    <row r="354" spans="22:22" x14ac:dyDescent="0.35">
      <c r="V354" s="17"/>
    </row>
    <row r="355" spans="22:22" x14ac:dyDescent="0.35">
      <c r="V355" s="17"/>
    </row>
    <row r="356" spans="22:22" x14ac:dyDescent="0.35">
      <c r="V356" s="17"/>
    </row>
    <row r="357" spans="22:22" x14ac:dyDescent="0.35">
      <c r="V357" s="17"/>
    </row>
    <row r="358" spans="22:22" x14ac:dyDescent="0.35">
      <c r="V358" s="17"/>
    </row>
    <row r="359" spans="22:22" x14ac:dyDescent="0.35">
      <c r="V359" s="17"/>
    </row>
    <row r="360" spans="22:22" x14ac:dyDescent="0.35">
      <c r="V360" s="17"/>
    </row>
    <row r="361" spans="22:22" x14ac:dyDescent="0.35">
      <c r="V361" s="17"/>
    </row>
    <row r="362" spans="22:22" x14ac:dyDescent="0.35">
      <c r="V362" s="17"/>
    </row>
    <row r="363" spans="22:22" x14ac:dyDescent="0.35">
      <c r="V363" s="17"/>
    </row>
    <row r="364" spans="22:22" x14ac:dyDescent="0.35">
      <c r="V364" s="17"/>
    </row>
    <row r="365" spans="22:22" x14ac:dyDescent="0.35">
      <c r="V365" s="17"/>
    </row>
    <row r="366" spans="22:22" x14ac:dyDescent="0.35">
      <c r="V366" s="17"/>
    </row>
    <row r="367" spans="22:22" x14ac:dyDescent="0.35">
      <c r="V367" s="17"/>
    </row>
    <row r="368" spans="22:22" x14ac:dyDescent="0.35">
      <c r="V368" s="17"/>
    </row>
    <row r="369" spans="22:22" x14ac:dyDescent="0.35">
      <c r="V369" s="17"/>
    </row>
    <row r="370" spans="22:22" x14ac:dyDescent="0.35">
      <c r="V370" s="17"/>
    </row>
    <row r="371" spans="22:22" x14ac:dyDescent="0.35">
      <c r="V371" s="17"/>
    </row>
    <row r="372" spans="22:22" x14ac:dyDescent="0.35">
      <c r="V372" s="17"/>
    </row>
    <row r="373" spans="22:22" x14ac:dyDescent="0.35">
      <c r="V373" s="17"/>
    </row>
    <row r="374" spans="22:22" x14ac:dyDescent="0.35">
      <c r="V374" s="17"/>
    </row>
    <row r="375" spans="22:22" x14ac:dyDescent="0.35">
      <c r="V375" s="17"/>
    </row>
    <row r="376" spans="22:22" x14ac:dyDescent="0.35">
      <c r="V376" s="17"/>
    </row>
    <row r="377" spans="22:22" x14ac:dyDescent="0.35">
      <c r="V377" s="17"/>
    </row>
    <row r="378" spans="22:22" x14ac:dyDescent="0.35">
      <c r="V378" s="17"/>
    </row>
    <row r="379" spans="22:22" x14ac:dyDescent="0.35">
      <c r="V379" s="17"/>
    </row>
    <row r="380" spans="22:22" x14ac:dyDescent="0.35">
      <c r="V380" s="17"/>
    </row>
    <row r="381" spans="22:22" x14ac:dyDescent="0.35">
      <c r="V381" s="17"/>
    </row>
    <row r="382" spans="22:22" x14ac:dyDescent="0.35">
      <c r="V382" s="17"/>
    </row>
    <row r="383" spans="22:22" x14ac:dyDescent="0.35">
      <c r="V383" s="17"/>
    </row>
    <row r="384" spans="22:22" x14ac:dyDescent="0.35">
      <c r="V384" s="17"/>
    </row>
    <row r="385" spans="22:22" x14ac:dyDescent="0.35">
      <c r="V385" s="17"/>
    </row>
    <row r="386" spans="22:22" x14ac:dyDescent="0.35">
      <c r="V386" s="17"/>
    </row>
    <row r="387" spans="22:22" x14ac:dyDescent="0.35">
      <c r="V387" s="17"/>
    </row>
    <row r="388" spans="22:22" x14ac:dyDescent="0.35">
      <c r="V388" s="17"/>
    </row>
    <row r="389" spans="22:22" x14ac:dyDescent="0.35">
      <c r="V389" s="17"/>
    </row>
    <row r="390" spans="22:22" x14ac:dyDescent="0.35">
      <c r="V390" s="17"/>
    </row>
    <row r="391" spans="22:22" x14ac:dyDescent="0.35">
      <c r="V391" s="17"/>
    </row>
    <row r="392" spans="22:22" x14ac:dyDescent="0.35">
      <c r="V392" s="17"/>
    </row>
    <row r="393" spans="22:22" x14ac:dyDescent="0.35">
      <c r="V393" s="17"/>
    </row>
    <row r="394" spans="22:22" x14ac:dyDescent="0.35">
      <c r="V394" s="17"/>
    </row>
    <row r="395" spans="22:22" x14ac:dyDescent="0.35">
      <c r="V395" s="17"/>
    </row>
    <row r="396" spans="22:22" x14ac:dyDescent="0.35">
      <c r="V396" s="17"/>
    </row>
    <row r="397" spans="22:22" x14ac:dyDescent="0.35">
      <c r="V397" s="17"/>
    </row>
    <row r="398" spans="22:22" x14ac:dyDescent="0.35">
      <c r="V398" s="17"/>
    </row>
    <row r="399" spans="22:22" x14ac:dyDescent="0.35">
      <c r="V399" s="17"/>
    </row>
    <row r="400" spans="22:22" x14ac:dyDescent="0.35">
      <c r="V400" s="17"/>
    </row>
    <row r="401" spans="22:22" x14ac:dyDescent="0.35">
      <c r="V401" s="17"/>
    </row>
    <row r="402" spans="22:22" x14ac:dyDescent="0.35">
      <c r="V402" s="17"/>
    </row>
    <row r="403" spans="22:22" x14ac:dyDescent="0.35">
      <c r="V403" s="17"/>
    </row>
    <row r="404" spans="22:22" x14ac:dyDescent="0.35">
      <c r="V404" s="17"/>
    </row>
    <row r="405" spans="22:22" x14ac:dyDescent="0.35">
      <c r="V405" s="17"/>
    </row>
    <row r="406" spans="22:22" x14ac:dyDescent="0.35">
      <c r="V406" s="17"/>
    </row>
    <row r="407" spans="22:22" x14ac:dyDescent="0.35">
      <c r="V407" s="17"/>
    </row>
    <row r="408" spans="22:22" x14ac:dyDescent="0.35">
      <c r="V408" s="17"/>
    </row>
    <row r="409" spans="22:22" x14ac:dyDescent="0.35">
      <c r="V409" s="17"/>
    </row>
    <row r="410" spans="22:22" x14ac:dyDescent="0.35">
      <c r="V410" s="17"/>
    </row>
    <row r="411" spans="22:22" x14ac:dyDescent="0.35">
      <c r="V411" s="17"/>
    </row>
    <row r="412" spans="22:22" x14ac:dyDescent="0.35">
      <c r="V412" s="17"/>
    </row>
    <row r="413" spans="22:22" x14ac:dyDescent="0.35">
      <c r="V413" s="17"/>
    </row>
    <row r="414" spans="22:22" x14ac:dyDescent="0.35">
      <c r="V414" s="17"/>
    </row>
    <row r="415" spans="22:22" x14ac:dyDescent="0.35">
      <c r="V415" s="17"/>
    </row>
    <row r="416" spans="22:22" x14ac:dyDescent="0.35">
      <c r="V416" s="17"/>
    </row>
    <row r="417" spans="22:22" x14ac:dyDescent="0.35">
      <c r="V417" s="17"/>
    </row>
    <row r="418" spans="22:22" x14ac:dyDescent="0.35">
      <c r="V418" s="17"/>
    </row>
    <row r="419" spans="22:22" x14ac:dyDescent="0.35">
      <c r="V419" s="17"/>
    </row>
    <row r="420" spans="22:22" x14ac:dyDescent="0.35">
      <c r="V420" s="17"/>
    </row>
    <row r="421" spans="22:22" x14ac:dyDescent="0.35">
      <c r="V421" s="17"/>
    </row>
    <row r="422" spans="22:22" x14ac:dyDescent="0.35">
      <c r="V422" s="17"/>
    </row>
    <row r="423" spans="22:22" x14ac:dyDescent="0.35">
      <c r="V423" s="17"/>
    </row>
    <row r="424" spans="22:22" x14ac:dyDescent="0.35">
      <c r="V424" s="17"/>
    </row>
    <row r="425" spans="22:22" x14ac:dyDescent="0.35">
      <c r="V425" s="17"/>
    </row>
    <row r="426" spans="22:22" x14ac:dyDescent="0.35">
      <c r="V426" s="17"/>
    </row>
    <row r="427" spans="22:22" x14ac:dyDescent="0.35">
      <c r="V427" s="17"/>
    </row>
    <row r="428" spans="22:22" x14ac:dyDescent="0.35">
      <c r="V428" s="17"/>
    </row>
    <row r="429" spans="22:22" x14ac:dyDescent="0.35">
      <c r="V429" s="17"/>
    </row>
    <row r="430" spans="22:22" x14ac:dyDescent="0.35">
      <c r="V430" s="17"/>
    </row>
    <row r="431" spans="22:22" x14ac:dyDescent="0.35">
      <c r="V431" s="17"/>
    </row>
    <row r="432" spans="22:22" x14ac:dyDescent="0.35">
      <c r="V432" s="17"/>
    </row>
    <row r="433" spans="22:22" x14ac:dyDescent="0.35">
      <c r="V433" s="17"/>
    </row>
    <row r="434" spans="22:22" x14ac:dyDescent="0.35">
      <c r="V434" s="17"/>
    </row>
    <row r="435" spans="22:22" x14ac:dyDescent="0.35">
      <c r="V435" s="17"/>
    </row>
    <row r="436" spans="22:22" x14ac:dyDescent="0.35">
      <c r="V436" s="17"/>
    </row>
    <row r="437" spans="22:22" x14ac:dyDescent="0.35">
      <c r="V437" s="17"/>
    </row>
    <row r="438" spans="22:22" x14ac:dyDescent="0.35">
      <c r="V438" s="17"/>
    </row>
    <row r="439" spans="22:22" x14ac:dyDescent="0.35">
      <c r="V439" s="17"/>
    </row>
    <row r="440" spans="22:22" x14ac:dyDescent="0.35">
      <c r="V440" s="17"/>
    </row>
    <row r="441" spans="22:22" x14ac:dyDescent="0.35">
      <c r="V441" s="17"/>
    </row>
    <row r="442" spans="22:22" x14ac:dyDescent="0.35">
      <c r="V442" s="17"/>
    </row>
    <row r="443" spans="22:22" x14ac:dyDescent="0.35">
      <c r="V443" s="17"/>
    </row>
    <row r="444" spans="22:22" x14ac:dyDescent="0.35">
      <c r="V444" s="17"/>
    </row>
    <row r="445" spans="22:22" x14ac:dyDescent="0.35">
      <c r="V445" s="17"/>
    </row>
    <row r="446" spans="22:22" x14ac:dyDescent="0.35">
      <c r="V446" s="17"/>
    </row>
    <row r="447" spans="22:22" x14ac:dyDescent="0.35">
      <c r="V447" s="17"/>
    </row>
    <row r="448" spans="22:22" x14ac:dyDescent="0.35">
      <c r="V448" s="17"/>
    </row>
    <row r="449" spans="22:22" x14ac:dyDescent="0.35">
      <c r="V449" s="17"/>
    </row>
    <row r="450" spans="22:22" x14ac:dyDescent="0.35">
      <c r="V450" s="17"/>
    </row>
    <row r="451" spans="22:22" x14ac:dyDescent="0.35">
      <c r="V451" s="17"/>
    </row>
    <row r="452" spans="22:22" x14ac:dyDescent="0.35">
      <c r="V452" s="17"/>
    </row>
    <row r="453" spans="22:22" x14ac:dyDescent="0.35">
      <c r="V453" s="17"/>
    </row>
    <row r="454" spans="22:22" x14ac:dyDescent="0.35">
      <c r="V454" s="17"/>
    </row>
    <row r="455" spans="22:22" x14ac:dyDescent="0.35">
      <c r="V455" s="17"/>
    </row>
    <row r="456" spans="22:22" x14ac:dyDescent="0.35">
      <c r="V456" s="17"/>
    </row>
    <row r="457" spans="22:22" x14ac:dyDescent="0.35">
      <c r="V457" s="17"/>
    </row>
    <row r="458" spans="22:22" x14ac:dyDescent="0.35">
      <c r="V458" s="17"/>
    </row>
    <row r="459" spans="22:22" x14ac:dyDescent="0.35">
      <c r="V459" s="17"/>
    </row>
    <row r="460" spans="22:22" x14ac:dyDescent="0.35">
      <c r="V460" s="17"/>
    </row>
    <row r="461" spans="22:22" x14ac:dyDescent="0.35">
      <c r="V461" s="17"/>
    </row>
    <row r="462" spans="22:22" x14ac:dyDescent="0.35">
      <c r="V462" s="17"/>
    </row>
    <row r="463" spans="22:22" x14ac:dyDescent="0.35">
      <c r="V463" s="17"/>
    </row>
    <row r="464" spans="22:22" x14ac:dyDescent="0.35">
      <c r="V464" s="17"/>
    </row>
    <row r="465" spans="22:22" x14ac:dyDescent="0.35">
      <c r="V465" s="17"/>
    </row>
    <row r="466" spans="22:22" x14ac:dyDescent="0.35">
      <c r="V466" s="17"/>
    </row>
    <row r="467" spans="22:22" x14ac:dyDescent="0.35">
      <c r="V467" s="17"/>
    </row>
    <row r="468" spans="22:22" x14ac:dyDescent="0.35">
      <c r="V468" s="17"/>
    </row>
    <row r="469" spans="22:22" x14ac:dyDescent="0.35">
      <c r="V469" s="17"/>
    </row>
    <row r="470" spans="22:22" x14ac:dyDescent="0.35">
      <c r="V470" s="17"/>
    </row>
    <row r="471" spans="22:22" x14ac:dyDescent="0.35">
      <c r="V471" s="17"/>
    </row>
    <row r="472" spans="22:22" x14ac:dyDescent="0.35">
      <c r="V472" s="17"/>
    </row>
    <row r="473" spans="22:22" x14ac:dyDescent="0.35">
      <c r="V473" s="17"/>
    </row>
    <row r="474" spans="22:22" x14ac:dyDescent="0.35">
      <c r="V474" s="17"/>
    </row>
    <row r="475" spans="22:22" x14ac:dyDescent="0.35">
      <c r="V475" s="17"/>
    </row>
    <row r="476" spans="22:22" x14ac:dyDescent="0.35">
      <c r="V476" s="17"/>
    </row>
    <row r="477" spans="22:22" x14ac:dyDescent="0.35">
      <c r="V477" s="17"/>
    </row>
    <row r="478" spans="22:22" x14ac:dyDescent="0.35">
      <c r="V478" s="17"/>
    </row>
    <row r="479" spans="22:22" x14ac:dyDescent="0.35">
      <c r="V479" s="17"/>
    </row>
    <row r="480" spans="22:22" x14ac:dyDescent="0.35">
      <c r="V480" s="17"/>
    </row>
    <row r="481" spans="22:22" x14ac:dyDescent="0.35">
      <c r="V481" s="17"/>
    </row>
    <row r="482" spans="22:22" x14ac:dyDescent="0.35">
      <c r="V482" s="17"/>
    </row>
    <row r="483" spans="22:22" x14ac:dyDescent="0.35">
      <c r="V483" s="17"/>
    </row>
    <row r="484" spans="22:22" x14ac:dyDescent="0.35">
      <c r="V484" s="17"/>
    </row>
    <row r="485" spans="22:22" x14ac:dyDescent="0.35">
      <c r="V485" s="17"/>
    </row>
    <row r="486" spans="22:22" x14ac:dyDescent="0.35">
      <c r="V486" s="17"/>
    </row>
    <row r="487" spans="22:22" x14ac:dyDescent="0.35">
      <c r="V487" s="17"/>
    </row>
    <row r="488" spans="22:22" x14ac:dyDescent="0.35">
      <c r="V488" s="17"/>
    </row>
    <row r="489" spans="22:22" x14ac:dyDescent="0.35">
      <c r="V489" s="17"/>
    </row>
    <row r="490" spans="22:22" x14ac:dyDescent="0.35">
      <c r="V490" s="17"/>
    </row>
    <row r="491" spans="22:22" x14ac:dyDescent="0.35">
      <c r="V491" s="17"/>
    </row>
    <row r="492" spans="22:22" x14ac:dyDescent="0.35">
      <c r="V492" s="17"/>
    </row>
    <row r="493" spans="22:22" x14ac:dyDescent="0.35">
      <c r="V493" s="17"/>
    </row>
    <row r="494" spans="22:22" x14ac:dyDescent="0.35">
      <c r="V494" s="17"/>
    </row>
    <row r="495" spans="22:22" x14ac:dyDescent="0.35">
      <c r="V495" s="17"/>
    </row>
    <row r="496" spans="22:22" x14ac:dyDescent="0.35">
      <c r="V496" s="17"/>
    </row>
    <row r="497" spans="22:22" x14ac:dyDescent="0.35">
      <c r="V497" s="17"/>
    </row>
    <row r="498" spans="22:22" x14ac:dyDescent="0.35">
      <c r="V498" s="17"/>
    </row>
    <row r="499" spans="22:22" x14ac:dyDescent="0.35">
      <c r="V499" s="17"/>
    </row>
    <row r="500" spans="22:22" x14ac:dyDescent="0.35">
      <c r="V500" s="17"/>
    </row>
    <row r="501" spans="22:22" x14ac:dyDescent="0.35">
      <c r="V501" s="17"/>
    </row>
    <row r="502" spans="22:22" x14ac:dyDescent="0.35">
      <c r="V502" s="17"/>
    </row>
    <row r="503" spans="22:22" x14ac:dyDescent="0.35">
      <c r="V503" s="17"/>
    </row>
    <row r="504" spans="22:22" x14ac:dyDescent="0.35">
      <c r="V504" s="17"/>
    </row>
    <row r="505" spans="22:22" x14ac:dyDescent="0.35">
      <c r="V505" s="17"/>
    </row>
    <row r="506" spans="22:22" x14ac:dyDescent="0.35">
      <c r="V506" s="17"/>
    </row>
    <row r="507" spans="22:22" x14ac:dyDescent="0.35">
      <c r="V507" s="17"/>
    </row>
    <row r="508" spans="22:22" x14ac:dyDescent="0.35">
      <c r="V508" s="17"/>
    </row>
    <row r="509" spans="22:22" x14ac:dyDescent="0.35">
      <c r="V509" s="17"/>
    </row>
    <row r="510" spans="22:22" x14ac:dyDescent="0.35">
      <c r="V510" s="17"/>
    </row>
    <row r="511" spans="22:22" x14ac:dyDescent="0.35">
      <c r="V511" s="17"/>
    </row>
    <row r="512" spans="22:22" x14ac:dyDescent="0.35">
      <c r="V512" s="17"/>
    </row>
    <row r="513" spans="22:22" x14ac:dyDescent="0.35">
      <c r="V513" s="17"/>
    </row>
    <row r="514" spans="22:22" x14ac:dyDescent="0.35">
      <c r="V514" s="17"/>
    </row>
    <row r="515" spans="22:22" x14ac:dyDescent="0.35">
      <c r="V515" s="17"/>
    </row>
    <row r="516" spans="22:22" x14ac:dyDescent="0.35">
      <c r="V516" s="17"/>
    </row>
    <row r="517" spans="22:22" x14ac:dyDescent="0.35">
      <c r="V517" s="17"/>
    </row>
    <row r="518" spans="22:22" x14ac:dyDescent="0.35">
      <c r="V518" s="17"/>
    </row>
    <row r="519" spans="22:22" x14ac:dyDescent="0.35">
      <c r="V519" s="17"/>
    </row>
    <row r="520" spans="22:22" x14ac:dyDescent="0.35">
      <c r="V520" s="17"/>
    </row>
    <row r="521" spans="22:22" x14ac:dyDescent="0.35">
      <c r="V521" s="17"/>
    </row>
    <row r="522" spans="22:22" x14ac:dyDescent="0.35">
      <c r="V522" s="17"/>
    </row>
    <row r="523" spans="22:22" x14ac:dyDescent="0.35">
      <c r="V523" s="17"/>
    </row>
    <row r="524" spans="22:22" x14ac:dyDescent="0.35">
      <c r="V524" s="17"/>
    </row>
    <row r="525" spans="22:22" x14ac:dyDescent="0.35">
      <c r="V525" s="17"/>
    </row>
    <row r="526" spans="22:22" x14ac:dyDescent="0.35">
      <c r="V526" s="17"/>
    </row>
    <row r="527" spans="22:22" x14ac:dyDescent="0.35">
      <c r="V527" s="17"/>
    </row>
    <row r="528" spans="22:22" x14ac:dyDescent="0.35">
      <c r="V528" s="17"/>
    </row>
    <row r="529" spans="22:22" x14ac:dyDescent="0.35">
      <c r="V529" s="17"/>
    </row>
    <row r="530" spans="22:22" x14ac:dyDescent="0.35">
      <c r="V530" s="17"/>
    </row>
    <row r="531" spans="22:22" x14ac:dyDescent="0.35">
      <c r="V531" s="17"/>
    </row>
    <row r="532" spans="22:22" x14ac:dyDescent="0.35">
      <c r="V532" s="17"/>
    </row>
    <row r="533" spans="22:22" x14ac:dyDescent="0.35">
      <c r="V533" s="17"/>
    </row>
    <row r="534" spans="22:22" x14ac:dyDescent="0.35">
      <c r="V534" s="17"/>
    </row>
    <row r="535" spans="22:22" x14ac:dyDescent="0.35">
      <c r="V535" s="17"/>
    </row>
    <row r="536" spans="22:22" x14ac:dyDescent="0.35">
      <c r="V536" s="17"/>
    </row>
    <row r="537" spans="22:22" x14ac:dyDescent="0.35">
      <c r="V537" s="17"/>
    </row>
    <row r="538" spans="22:22" x14ac:dyDescent="0.35">
      <c r="V538" s="17"/>
    </row>
    <row r="539" spans="22:22" x14ac:dyDescent="0.35">
      <c r="V539" s="17"/>
    </row>
    <row r="540" spans="22:22" x14ac:dyDescent="0.35">
      <c r="V540" s="17"/>
    </row>
    <row r="541" spans="22:22" x14ac:dyDescent="0.35">
      <c r="V541" s="17"/>
    </row>
    <row r="542" spans="22:22" x14ac:dyDescent="0.35">
      <c r="V542" s="17"/>
    </row>
    <row r="543" spans="22:22" x14ac:dyDescent="0.35">
      <c r="V543" s="17"/>
    </row>
    <row r="544" spans="22:22" x14ac:dyDescent="0.35">
      <c r="V544" s="17"/>
    </row>
    <row r="545" spans="22:22" x14ac:dyDescent="0.35">
      <c r="V545" s="17"/>
    </row>
    <row r="546" spans="22:22" x14ac:dyDescent="0.35">
      <c r="V546" s="17"/>
    </row>
    <row r="547" spans="22:22" x14ac:dyDescent="0.35">
      <c r="V547" s="17"/>
    </row>
    <row r="548" spans="22:22" x14ac:dyDescent="0.35">
      <c r="V548" s="17"/>
    </row>
    <row r="549" spans="22:22" x14ac:dyDescent="0.35">
      <c r="V549" s="17"/>
    </row>
    <row r="550" spans="22:22" x14ac:dyDescent="0.35">
      <c r="V550" s="17"/>
    </row>
    <row r="551" spans="22:22" x14ac:dyDescent="0.35">
      <c r="V551" s="17"/>
    </row>
    <row r="552" spans="22:22" x14ac:dyDescent="0.35">
      <c r="V552" s="17"/>
    </row>
    <row r="553" spans="22:22" x14ac:dyDescent="0.35">
      <c r="V553" s="17"/>
    </row>
    <row r="554" spans="22:22" x14ac:dyDescent="0.35">
      <c r="V554" s="17"/>
    </row>
    <row r="555" spans="22:22" x14ac:dyDescent="0.35">
      <c r="V555" s="17"/>
    </row>
    <row r="556" spans="22:22" x14ac:dyDescent="0.35">
      <c r="V556" s="17"/>
    </row>
    <row r="557" spans="22:22" x14ac:dyDescent="0.35">
      <c r="V557" s="17"/>
    </row>
    <row r="558" spans="22:22" x14ac:dyDescent="0.35">
      <c r="V558" s="17"/>
    </row>
    <row r="559" spans="22:22" x14ac:dyDescent="0.35">
      <c r="V559" s="17"/>
    </row>
    <row r="560" spans="22:22" x14ac:dyDescent="0.35">
      <c r="V560" s="17"/>
    </row>
    <row r="561" spans="22:22" x14ac:dyDescent="0.35">
      <c r="V561" s="17"/>
    </row>
    <row r="562" spans="22:22" x14ac:dyDescent="0.35">
      <c r="V562" s="17"/>
    </row>
    <row r="563" spans="22:22" x14ac:dyDescent="0.35">
      <c r="V563" s="17"/>
    </row>
    <row r="564" spans="22:22" x14ac:dyDescent="0.35">
      <c r="V564" s="17"/>
    </row>
    <row r="565" spans="22:22" x14ac:dyDescent="0.35">
      <c r="V565" s="17"/>
    </row>
    <row r="566" spans="22:22" x14ac:dyDescent="0.35">
      <c r="V566" s="17"/>
    </row>
    <row r="567" spans="22:22" x14ac:dyDescent="0.35">
      <c r="V567" s="17"/>
    </row>
    <row r="568" spans="22:22" x14ac:dyDescent="0.35">
      <c r="V568" s="17"/>
    </row>
    <row r="569" spans="22:22" x14ac:dyDescent="0.35">
      <c r="V569" s="17"/>
    </row>
    <row r="570" spans="22:22" x14ac:dyDescent="0.35">
      <c r="V570" s="17"/>
    </row>
    <row r="571" spans="22:22" x14ac:dyDescent="0.35">
      <c r="V571" s="17"/>
    </row>
    <row r="572" spans="22:22" x14ac:dyDescent="0.35">
      <c r="V572" s="17"/>
    </row>
    <row r="573" spans="22:22" x14ac:dyDescent="0.35">
      <c r="V573" s="17"/>
    </row>
    <row r="574" spans="22:22" x14ac:dyDescent="0.35">
      <c r="V574" s="17"/>
    </row>
    <row r="575" spans="22:22" x14ac:dyDescent="0.35">
      <c r="V575" s="17"/>
    </row>
    <row r="576" spans="22:22" x14ac:dyDescent="0.35">
      <c r="V576" s="17"/>
    </row>
    <row r="577" spans="22:22" x14ac:dyDescent="0.35">
      <c r="V577" s="17"/>
    </row>
    <row r="578" spans="22:22" x14ac:dyDescent="0.35">
      <c r="V578" s="17"/>
    </row>
    <row r="579" spans="22:22" x14ac:dyDescent="0.35">
      <c r="V579" s="17"/>
    </row>
    <row r="580" spans="22:22" x14ac:dyDescent="0.35">
      <c r="V580" s="17"/>
    </row>
    <row r="581" spans="22:22" x14ac:dyDescent="0.35">
      <c r="V581" s="17"/>
    </row>
    <row r="582" spans="22:22" x14ac:dyDescent="0.35">
      <c r="V582" s="17"/>
    </row>
    <row r="583" spans="22:22" x14ac:dyDescent="0.35">
      <c r="V583" s="17"/>
    </row>
    <row r="584" spans="22:22" x14ac:dyDescent="0.35">
      <c r="V584" s="17"/>
    </row>
    <row r="585" spans="22:22" x14ac:dyDescent="0.35">
      <c r="V585" s="17"/>
    </row>
    <row r="586" spans="22:22" x14ac:dyDescent="0.35">
      <c r="V586" s="17"/>
    </row>
    <row r="587" spans="22:22" x14ac:dyDescent="0.35">
      <c r="V587" s="17"/>
    </row>
    <row r="588" spans="22:22" x14ac:dyDescent="0.35">
      <c r="V588" s="17"/>
    </row>
    <row r="589" spans="22:22" x14ac:dyDescent="0.35">
      <c r="V589" s="17"/>
    </row>
    <row r="590" spans="22:22" x14ac:dyDescent="0.35">
      <c r="V590" s="17"/>
    </row>
    <row r="591" spans="22:22" x14ac:dyDescent="0.35">
      <c r="V591" s="17"/>
    </row>
    <row r="592" spans="22:22" x14ac:dyDescent="0.35">
      <c r="V592" s="17"/>
    </row>
    <row r="593" spans="22:22" x14ac:dyDescent="0.35">
      <c r="V593" s="17"/>
    </row>
    <row r="594" spans="22:22" x14ac:dyDescent="0.35">
      <c r="V594" s="17"/>
    </row>
    <row r="595" spans="22:22" x14ac:dyDescent="0.35">
      <c r="V595" s="17"/>
    </row>
    <row r="596" spans="22:22" x14ac:dyDescent="0.35">
      <c r="V596" s="17"/>
    </row>
    <row r="597" spans="22:22" x14ac:dyDescent="0.35">
      <c r="V597" s="17"/>
    </row>
    <row r="598" spans="22:22" x14ac:dyDescent="0.35">
      <c r="V598" s="17"/>
    </row>
    <row r="599" spans="22:22" x14ac:dyDescent="0.35">
      <c r="V599" s="17"/>
    </row>
    <row r="600" spans="22:22" x14ac:dyDescent="0.35">
      <c r="V600" s="17"/>
    </row>
    <row r="601" spans="22:22" x14ac:dyDescent="0.35">
      <c r="V601" s="17"/>
    </row>
    <row r="602" spans="22:22" x14ac:dyDescent="0.35">
      <c r="V602" s="17"/>
    </row>
    <row r="603" spans="22:22" x14ac:dyDescent="0.35">
      <c r="V603" s="17"/>
    </row>
    <row r="604" spans="22:22" x14ac:dyDescent="0.35">
      <c r="V604" s="17"/>
    </row>
    <row r="605" spans="22:22" x14ac:dyDescent="0.35">
      <c r="V605" s="17"/>
    </row>
    <row r="606" spans="22:22" x14ac:dyDescent="0.35">
      <c r="V606" s="17"/>
    </row>
    <row r="607" spans="22:22" x14ac:dyDescent="0.35">
      <c r="V607" s="17"/>
    </row>
    <row r="608" spans="22:22" x14ac:dyDescent="0.35">
      <c r="V608" s="17"/>
    </row>
    <row r="609" spans="22:22" x14ac:dyDescent="0.35">
      <c r="V609" s="17"/>
    </row>
    <row r="610" spans="22:22" x14ac:dyDescent="0.35">
      <c r="V610" s="17"/>
    </row>
    <row r="611" spans="22:22" x14ac:dyDescent="0.35">
      <c r="V611" s="17"/>
    </row>
    <row r="612" spans="22:22" x14ac:dyDescent="0.35">
      <c r="V612" s="17"/>
    </row>
    <row r="613" spans="22:22" x14ac:dyDescent="0.35">
      <c r="V613" s="17"/>
    </row>
    <row r="614" spans="22:22" x14ac:dyDescent="0.35">
      <c r="V614" s="17"/>
    </row>
    <row r="615" spans="22:22" x14ac:dyDescent="0.35">
      <c r="V615" s="17"/>
    </row>
    <row r="616" spans="22:22" x14ac:dyDescent="0.35">
      <c r="V616" s="17"/>
    </row>
    <row r="617" spans="22:22" x14ac:dyDescent="0.35">
      <c r="V617" s="17"/>
    </row>
    <row r="618" spans="22:22" x14ac:dyDescent="0.35">
      <c r="V618" s="17"/>
    </row>
    <row r="619" spans="22:22" x14ac:dyDescent="0.35">
      <c r="V619" s="17"/>
    </row>
    <row r="620" spans="22:22" x14ac:dyDescent="0.35">
      <c r="V620" s="17"/>
    </row>
    <row r="621" spans="22:22" x14ac:dyDescent="0.35">
      <c r="V621" s="17"/>
    </row>
    <row r="622" spans="22:22" x14ac:dyDescent="0.35">
      <c r="V622" s="17"/>
    </row>
    <row r="623" spans="22:22" x14ac:dyDescent="0.35">
      <c r="V623" s="17"/>
    </row>
    <row r="624" spans="22:22" x14ac:dyDescent="0.35">
      <c r="V624" s="17"/>
    </row>
    <row r="625" spans="22:22" x14ac:dyDescent="0.35">
      <c r="V625" s="17"/>
    </row>
    <row r="626" spans="22:22" x14ac:dyDescent="0.35">
      <c r="V626" s="17"/>
    </row>
    <row r="627" spans="22:22" x14ac:dyDescent="0.35">
      <c r="V627" s="17"/>
    </row>
    <row r="628" spans="22:22" x14ac:dyDescent="0.35">
      <c r="V628" s="17"/>
    </row>
    <row r="629" spans="22:22" x14ac:dyDescent="0.35">
      <c r="V629" s="17"/>
    </row>
    <row r="630" spans="22:22" x14ac:dyDescent="0.35">
      <c r="V630" s="17"/>
    </row>
    <row r="631" spans="22:22" x14ac:dyDescent="0.35">
      <c r="V631" s="17"/>
    </row>
    <row r="632" spans="22:22" x14ac:dyDescent="0.35">
      <c r="V632" s="17"/>
    </row>
    <row r="633" spans="22:22" x14ac:dyDescent="0.35">
      <c r="V633" s="17"/>
    </row>
    <row r="634" spans="22:22" x14ac:dyDescent="0.35">
      <c r="V634" s="17"/>
    </row>
    <row r="635" spans="22:22" x14ac:dyDescent="0.35">
      <c r="V635" s="17"/>
    </row>
    <row r="636" spans="22:22" x14ac:dyDescent="0.35">
      <c r="V636" s="17"/>
    </row>
    <row r="637" spans="22:22" x14ac:dyDescent="0.35">
      <c r="V637" s="17"/>
    </row>
    <row r="638" spans="22:22" x14ac:dyDescent="0.35">
      <c r="V638" s="17"/>
    </row>
    <row r="639" spans="22:22" x14ac:dyDescent="0.35">
      <c r="V639" s="17"/>
    </row>
    <row r="640" spans="22:22" x14ac:dyDescent="0.35">
      <c r="V640" s="17"/>
    </row>
    <row r="641" spans="22:22" x14ac:dyDescent="0.35">
      <c r="V641" s="17"/>
    </row>
    <row r="642" spans="22:22" x14ac:dyDescent="0.35">
      <c r="V642" s="17"/>
    </row>
    <row r="643" spans="22:22" x14ac:dyDescent="0.35">
      <c r="V643" s="17"/>
    </row>
    <row r="644" spans="22:22" x14ac:dyDescent="0.35">
      <c r="V644" s="17"/>
    </row>
    <row r="645" spans="22:22" x14ac:dyDescent="0.35">
      <c r="V645" s="17"/>
    </row>
    <row r="646" spans="22:22" x14ac:dyDescent="0.35">
      <c r="V646" s="17"/>
    </row>
    <row r="647" spans="22:22" x14ac:dyDescent="0.35">
      <c r="V647" s="17"/>
    </row>
    <row r="648" spans="22:22" x14ac:dyDescent="0.35">
      <c r="V648" s="17"/>
    </row>
    <row r="649" spans="22:22" x14ac:dyDescent="0.35">
      <c r="V649" s="17"/>
    </row>
    <row r="650" spans="22:22" x14ac:dyDescent="0.35">
      <c r="V650" s="17"/>
    </row>
    <row r="651" spans="22:22" x14ac:dyDescent="0.35">
      <c r="V651" s="17"/>
    </row>
    <row r="652" spans="22:22" x14ac:dyDescent="0.35">
      <c r="V652" s="17"/>
    </row>
    <row r="653" spans="22:22" x14ac:dyDescent="0.35">
      <c r="V653" s="17"/>
    </row>
    <row r="654" spans="22:22" x14ac:dyDescent="0.35">
      <c r="V654" s="17"/>
    </row>
    <row r="655" spans="22:22" x14ac:dyDescent="0.35">
      <c r="V655" s="17"/>
    </row>
    <row r="656" spans="22:22" x14ac:dyDescent="0.35">
      <c r="V656" s="17"/>
    </row>
    <row r="657" spans="22:22" x14ac:dyDescent="0.35">
      <c r="V657" s="17"/>
    </row>
    <row r="658" spans="22:22" x14ac:dyDescent="0.35">
      <c r="V658" s="17"/>
    </row>
    <row r="659" spans="22:22" x14ac:dyDescent="0.35">
      <c r="V659" s="17"/>
    </row>
    <row r="660" spans="22:22" x14ac:dyDescent="0.35">
      <c r="V660" s="17"/>
    </row>
    <row r="661" spans="22:22" x14ac:dyDescent="0.35">
      <c r="V661" s="17"/>
    </row>
    <row r="662" spans="22:22" x14ac:dyDescent="0.35">
      <c r="V662" s="17"/>
    </row>
    <row r="663" spans="22:22" x14ac:dyDescent="0.35">
      <c r="V663" s="17"/>
    </row>
    <row r="664" spans="22:22" x14ac:dyDescent="0.35">
      <c r="V664" s="17"/>
    </row>
    <row r="665" spans="22:22" x14ac:dyDescent="0.35">
      <c r="V665" s="17"/>
    </row>
    <row r="666" spans="22:22" x14ac:dyDescent="0.35">
      <c r="V666" s="17"/>
    </row>
    <row r="667" spans="22:22" x14ac:dyDescent="0.35">
      <c r="V667" s="17"/>
    </row>
    <row r="668" spans="22:22" x14ac:dyDescent="0.35">
      <c r="V668" s="17"/>
    </row>
    <row r="669" spans="22:22" x14ac:dyDescent="0.35">
      <c r="V669" s="17"/>
    </row>
    <row r="670" spans="22:22" x14ac:dyDescent="0.35">
      <c r="V670" s="17"/>
    </row>
    <row r="671" spans="22:22" x14ac:dyDescent="0.35">
      <c r="V671" s="17"/>
    </row>
    <row r="672" spans="22:22" x14ac:dyDescent="0.35">
      <c r="V672" s="17"/>
    </row>
    <row r="673" spans="22:22" x14ac:dyDescent="0.35">
      <c r="V673" s="17"/>
    </row>
    <row r="674" spans="22:22" x14ac:dyDescent="0.35">
      <c r="V674" s="17"/>
    </row>
    <row r="675" spans="22:22" x14ac:dyDescent="0.35">
      <c r="V675" s="17"/>
    </row>
    <row r="676" spans="22:22" x14ac:dyDescent="0.35">
      <c r="V676" s="17"/>
    </row>
    <row r="677" spans="22:22" x14ac:dyDescent="0.35">
      <c r="V677" s="17"/>
    </row>
    <row r="678" spans="22:22" x14ac:dyDescent="0.35">
      <c r="V678" s="17"/>
    </row>
    <row r="679" spans="22:22" x14ac:dyDescent="0.35">
      <c r="V679" s="17"/>
    </row>
    <row r="680" spans="22:22" x14ac:dyDescent="0.35">
      <c r="V680" s="17"/>
    </row>
    <row r="681" spans="22:22" x14ac:dyDescent="0.35">
      <c r="V681" s="17"/>
    </row>
    <row r="682" spans="22:22" x14ac:dyDescent="0.35">
      <c r="V682" s="17"/>
    </row>
    <row r="683" spans="22:22" x14ac:dyDescent="0.35">
      <c r="V683" s="17"/>
    </row>
    <row r="684" spans="22:22" x14ac:dyDescent="0.35">
      <c r="V684" s="17"/>
    </row>
    <row r="685" spans="22:22" x14ac:dyDescent="0.35">
      <c r="V685" s="17"/>
    </row>
    <row r="686" spans="22:22" x14ac:dyDescent="0.35">
      <c r="V686" s="17"/>
    </row>
    <row r="687" spans="22:22" x14ac:dyDescent="0.35">
      <c r="V687" s="17"/>
    </row>
    <row r="688" spans="22:22" x14ac:dyDescent="0.35">
      <c r="V688" s="17"/>
    </row>
    <row r="689" spans="22:22" x14ac:dyDescent="0.35">
      <c r="V689" s="17"/>
    </row>
    <row r="690" spans="22:22" x14ac:dyDescent="0.35">
      <c r="V690" s="17"/>
    </row>
    <row r="691" spans="22:22" x14ac:dyDescent="0.35">
      <c r="V691" s="17"/>
    </row>
    <row r="692" spans="22:22" x14ac:dyDescent="0.35">
      <c r="V692" s="17"/>
    </row>
    <row r="693" spans="22:22" x14ac:dyDescent="0.35">
      <c r="V693" s="17"/>
    </row>
    <row r="694" spans="22:22" x14ac:dyDescent="0.35">
      <c r="V694" s="17"/>
    </row>
    <row r="695" spans="22:22" x14ac:dyDescent="0.35">
      <c r="V695" s="17"/>
    </row>
    <row r="696" spans="22:22" x14ac:dyDescent="0.35">
      <c r="V696" s="17"/>
    </row>
    <row r="697" spans="22:22" x14ac:dyDescent="0.35">
      <c r="V697" s="17"/>
    </row>
    <row r="698" spans="22:22" x14ac:dyDescent="0.35">
      <c r="V698" s="17"/>
    </row>
    <row r="699" spans="22:22" x14ac:dyDescent="0.35">
      <c r="V699" s="17"/>
    </row>
    <row r="700" spans="22:22" x14ac:dyDescent="0.35">
      <c r="V700" s="17"/>
    </row>
    <row r="701" spans="22:22" x14ac:dyDescent="0.35">
      <c r="V701" s="17"/>
    </row>
    <row r="702" spans="22:22" x14ac:dyDescent="0.35">
      <c r="V702" s="17"/>
    </row>
    <row r="703" spans="22:22" x14ac:dyDescent="0.35">
      <c r="V703" s="17"/>
    </row>
    <row r="704" spans="22:22" x14ac:dyDescent="0.35">
      <c r="V704" s="17"/>
    </row>
    <row r="705" spans="22:22" x14ac:dyDescent="0.35">
      <c r="V705" s="17"/>
    </row>
    <row r="706" spans="22:22" x14ac:dyDescent="0.35">
      <c r="V706" s="17"/>
    </row>
    <row r="707" spans="22:22" x14ac:dyDescent="0.35">
      <c r="V707" s="17"/>
    </row>
    <row r="708" spans="22:22" x14ac:dyDescent="0.35">
      <c r="V708" s="17"/>
    </row>
    <row r="709" spans="22:22" x14ac:dyDescent="0.35">
      <c r="V709" s="17"/>
    </row>
    <row r="710" spans="22:22" x14ac:dyDescent="0.35">
      <c r="V710" s="17"/>
    </row>
    <row r="711" spans="22:22" x14ac:dyDescent="0.35">
      <c r="V711" s="17"/>
    </row>
    <row r="712" spans="22:22" x14ac:dyDescent="0.35">
      <c r="V712" s="17"/>
    </row>
    <row r="713" spans="22:22" x14ac:dyDescent="0.35">
      <c r="V713" s="17"/>
    </row>
    <row r="714" spans="22:22" x14ac:dyDescent="0.35">
      <c r="V714" s="17"/>
    </row>
    <row r="715" spans="22:22" x14ac:dyDescent="0.35">
      <c r="V715" s="17"/>
    </row>
    <row r="716" spans="22:22" x14ac:dyDescent="0.35">
      <c r="V716" s="17"/>
    </row>
    <row r="717" spans="22:22" x14ac:dyDescent="0.35">
      <c r="V717" s="17"/>
    </row>
    <row r="718" spans="22:22" x14ac:dyDescent="0.35">
      <c r="V718" s="17"/>
    </row>
    <row r="719" spans="22:22" x14ac:dyDescent="0.35">
      <c r="V719" s="17"/>
    </row>
    <row r="720" spans="22:22" x14ac:dyDescent="0.35">
      <c r="V720" s="17"/>
    </row>
    <row r="721" spans="22:22" x14ac:dyDescent="0.35">
      <c r="V721" s="17"/>
    </row>
    <row r="722" spans="22:22" x14ac:dyDescent="0.35">
      <c r="V722" s="17"/>
    </row>
    <row r="723" spans="22:22" x14ac:dyDescent="0.35">
      <c r="V723" s="17"/>
    </row>
    <row r="724" spans="22:22" x14ac:dyDescent="0.35">
      <c r="V724" s="17"/>
    </row>
    <row r="725" spans="22:22" x14ac:dyDescent="0.35">
      <c r="V725" s="17"/>
    </row>
    <row r="726" spans="22:22" x14ac:dyDescent="0.35">
      <c r="V726" s="17"/>
    </row>
    <row r="727" spans="22:22" x14ac:dyDescent="0.35">
      <c r="V727" s="17"/>
    </row>
    <row r="728" spans="22:22" x14ac:dyDescent="0.35">
      <c r="V728" s="17"/>
    </row>
    <row r="729" spans="22:22" x14ac:dyDescent="0.35">
      <c r="V729" s="17"/>
    </row>
    <row r="730" spans="22:22" x14ac:dyDescent="0.35">
      <c r="V730" s="17"/>
    </row>
    <row r="731" spans="22:22" x14ac:dyDescent="0.35">
      <c r="V731" s="17"/>
    </row>
    <row r="732" spans="22:22" x14ac:dyDescent="0.35">
      <c r="V732" s="17"/>
    </row>
    <row r="733" spans="22:22" x14ac:dyDescent="0.35">
      <c r="V733" s="17"/>
    </row>
    <row r="734" spans="22:22" x14ac:dyDescent="0.35">
      <c r="V734" s="17"/>
    </row>
    <row r="735" spans="22:22" x14ac:dyDescent="0.35">
      <c r="V735" s="17"/>
    </row>
    <row r="736" spans="22:22" x14ac:dyDescent="0.35">
      <c r="V736" s="17"/>
    </row>
    <row r="737" spans="22:22" x14ac:dyDescent="0.35">
      <c r="V737" s="17"/>
    </row>
    <row r="738" spans="22:22" x14ac:dyDescent="0.35">
      <c r="V738" s="17"/>
    </row>
    <row r="739" spans="22:22" x14ac:dyDescent="0.35">
      <c r="V739" s="17"/>
    </row>
    <row r="740" spans="22:22" x14ac:dyDescent="0.35">
      <c r="V740" s="17"/>
    </row>
    <row r="741" spans="22:22" x14ac:dyDescent="0.35">
      <c r="V741" s="17"/>
    </row>
    <row r="742" spans="22:22" x14ac:dyDescent="0.35">
      <c r="V742" s="17"/>
    </row>
    <row r="743" spans="22:22" x14ac:dyDescent="0.35">
      <c r="V743" s="17"/>
    </row>
    <row r="744" spans="22:22" x14ac:dyDescent="0.35">
      <c r="V744" s="17"/>
    </row>
    <row r="745" spans="22:22" x14ac:dyDescent="0.35">
      <c r="V745" s="17"/>
    </row>
    <row r="746" spans="22:22" x14ac:dyDescent="0.35">
      <c r="V746" s="17"/>
    </row>
    <row r="747" spans="22:22" x14ac:dyDescent="0.35">
      <c r="V747" s="17"/>
    </row>
    <row r="748" spans="22:22" x14ac:dyDescent="0.35">
      <c r="V748" s="17"/>
    </row>
    <row r="749" spans="22:22" x14ac:dyDescent="0.35">
      <c r="V749" s="17"/>
    </row>
    <row r="750" spans="22:22" x14ac:dyDescent="0.35">
      <c r="V750" s="17"/>
    </row>
    <row r="751" spans="22:22" x14ac:dyDescent="0.35">
      <c r="V751" s="17"/>
    </row>
    <row r="752" spans="22:22" x14ac:dyDescent="0.35">
      <c r="V752" s="17"/>
    </row>
    <row r="753" spans="22:22" x14ac:dyDescent="0.35">
      <c r="V753" s="17"/>
    </row>
    <row r="754" spans="22:22" x14ac:dyDescent="0.35">
      <c r="V754" s="17"/>
    </row>
    <row r="755" spans="22:22" x14ac:dyDescent="0.35">
      <c r="V755" s="17"/>
    </row>
    <row r="756" spans="22:22" x14ac:dyDescent="0.35">
      <c r="V756" s="17"/>
    </row>
    <row r="757" spans="22:22" x14ac:dyDescent="0.35">
      <c r="V757" s="17"/>
    </row>
    <row r="758" spans="22:22" x14ac:dyDescent="0.35">
      <c r="V758" s="17"/>
    </row>
    <row r="759" spans="22:22" x14ac:dyDescent="0.35">
      <c r="V759" s="17"/>
    </row>
    <row r="760" spans="22:22" x14ac:dyDescent="0.35">
      <c r="V760" s="17"/>
    </row>
    <row r="761" spans="22:22" x14ac:dyDescent="0.35">
      <c r="V761" s="17"/>
    </row>
    <row r="762" spans="22:22" x14ac:dyDescent="0.35">
      <c r="V762" s="17"/>
    </row>
    <row r="763" spans="22:22" x14ac:dyDescent="0.35">
      <c r="V763" s="17"/>
    </row>
    <row r="764" spans="22:22" x14ac:dyDescent="0.35">
      <c r="V764" s="17"/>
    </row>
    <row r="765" spans="22:22" x14ac:dyDescent="0.35">
      <c r="V765" s="17"/>
    </row>
    <row r="766" spans="22:22" x14ac:dyDescent="0.35">
      <c r="V766" s="17"/>
    </row>
    <row r="767" spans="22:22" x14ac:dyDescent="0.35">
      <c r="V767" s="17"/>
    </row>
    <row r="768" spans="22:22" x14ac:dyDescent="0.35">
      <c r="V768" s="17"/>
    </row>
    <row r="769" spans="22:22" x14ac:dyDescent="0.35">
      <c r="V769" s="17"/>
    </row>
    <row r="770" spans="22:22" x14ac:dyDescent="0.35">
      <c r="V770" s="17"/>
    </row>
    <row r="771" spans="22:22" x14ac:dyDescent="0.35">
      <c r="V771" s="17"/>
    </row>
    <row r="772" spans="22:22" x14ac:dyDescent="0.35">
      <c r="V772" s="17"/>
    </row>
    <row r="773" spans="22:22" x14ac:dyDescent="0.35">
      <c r="V773" s="17"/>
    </row>
    <row r="774" spans="22:22" x14ac:dyDescent="0.35">
      <c r="V774" s="17"/>
    </row>
    <row r="775" spans="22:22" x14ac:dyDescent="0.35">
      <c r="V775" s="17"/>
    </row>
    <row r="776" spans="22:22" x14ac:dyDescent="0.35">
      <c r="V776" s="17"/>
    </row>
    <row r="777" spans="22:22" x14ac:dyDescent="0.35">
      <c r="V777" s="17"/>
    </row>
    <row r="778" spans="22:22" x14ac:dyDescent="0.35">
      <c r="V778" s="17"/>
    </row>
    <row r="779" spans="22:22" x14ac:dyDescent="0.35">
      <c r="V779" s="17"/>
    </row>
    <row r="780" spans="22:22" x14ac:dyDescent="0.35">
      <c r="V780" s="17"/>
    </row>
    <row r="781" spans="22:22" x14ac:dyDescent="0.35">
      <c r="V781" s="17"/>
    </row>
    <row r="782" spans="22:22" x14ac:dyDescent="0.35">
      <c r="V782" s="17"/>
    </row>
    <row r="783" spans="22:22" x14ac:dyDescent="0.35">
      <c r="V783" s="17"/>
    </row>
    <row r="784" spans="22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71"/>
    </row>
    <row r="28892" spans="22:22" x14ac:dyDescent="0.35">
      <c r="V28892" s="71"/>
    </row>
    <row r="28893" spans="22:22" x14ac:dyDescent="0.35">
      <c r="V28893" s="71"/>
    </row>
    <row r="28894" spans="22:22" x14ac:dyDescent="0.35">
      <c r="V28894" s="71"/>
    </row>
    <row r="28895" spans="22:22" x14ac:dyDescent="0.35">
      <c r="V28895" s="71"/>
    </row>
    <row r="28896" spans="22:22" x14ac:dyDescent="0.35">
      <c r="V28896" s="71"/>
    </row>
    <row r="28897" spans="22:22" x14ac:dyDescent="0.35">
      <c r="V28897" s="71"/>
    </row>
    <row r="28898" spans="22:22" x14ac:dyDescent="0.35">
      <c r="V28898" s="71"/>
    </row>
    <row r="28899" spans="22:22" x14ac:dyDescent="0.35">
      <c r="V28899" s="71"/>
    </row>
    <row r="28900" spans="22:22" x14ac:dyDescent="0.35">
      <c r="V28900" s="71"/>
    </row>
    <row r="28901" spans="22:22" x14ac:dyDescent="0.35">
      <c r="V28901" s="71"/>
    </row>
    <row r="28902" spans="22:22" x14ac:dyDescent="0.35">
      <c r="V28902" s="71"/>
    </row>
    <row r="28903" spans="22:22" x14ac:dyDescent="0.35">
      <c r="V28903" s="71"/>
    </row>
    <row r="28904" spans="22:22" x14ac:dyDescent="0.35">
      <c r="V28904" s="71"/>
    </row>
    <row r="28905" spans="22:22" x14ac:dyDescent="0.35">
      <c r="V28905" s="71"/>
    </row>
    <row r="28906" spans="22:22" x14ac:dyDescent="0.35">
      <c r="V28906" s="71"/>
    </row>
    <row r="28907" spans="22:22" x14ac:dyDescent="0.35">
      <c r="V28907" s="71"/>
    </row>
    <row r="28908" spans="22:22" x14ac:dyDescent="0.35">
      <c r="V28908" s="71"/>
    </row>
    <row r="28909" spans="22:22" x14ac:dyDescent="0.35">
      <c r="V28909" s="71"/>
    </row>
    <row r="28910" spans="22:22" x14ac:dyDescent="0.35">
      <c r="V28910" s="71"/>
    </row>
    <row r="28911" spans="22:22" x14ac:dyDescent="0.35">
      <c r="V28911" s="71"/>
    </row>
    <row r="28912" spans="22:22" x14ac:dyDescent="0.35">
      <c r="V28912" s="71"/>
    </row>
    <row r="28913" spans="22:22" x14ac:dyDescent="0.35">
      <c r="V28913" s="71"/>
    </row>
    <row r="28914" spans="22:22" x14ac:dyDescent="0.35">
      <c r="V28914" s="71"/>
    </row>
    <row r="28915" spans="22:22" x14ac:dyDescent="0.35">
      <c r="V28915" s="71"/>
    </row>
    <row r="28916" spans="22:22" x14ac:dyDescent="0.35">
      <c r="V28916" s="71"/>
    </row>
    <row r="28917" spans="22:22" x14ac:dyDescent="0.35">
      <c r="V28917" s="71"/>
    </row>
    <row r="28918" spans="22:22" x14ac:dyDescent="0.35">
      <c r="V28918" s="71"/>
    </row>
    <row r="28919" spans="22:22" x14ac:dyDescent="0.35">
      <c r="V28919" s="71"/>
    </row>
    <row r="28920" spans="22:22" x14ac:dyDescent="0.35">
      <c r="V28920" s="71"/>
    </row>
    <row r="28921" spans="22:22" x14ac:dyDescent="0.35">
      <c r="V28921" s="71"/>
    </row>
    <row r="28922" spans="22:22" x14ac:dyDescent="0.35">
      <c r="V28922" s="71"/>
    </row>
    <row r="28923" spans="22:22" x14ac:dyDescent="0.35">
      <c r="V28923" s="71"/>
    </row>
    <row r="28924" spans="22:22" x14ac:dyDescent="0.35">
      <c r="V28924" s="71"/>
    </row>
    <row r="28925" spans="22:22" x14ac:dyDescent="0.35">
      <c r="V28925" s="71"/>
    </row>
    <row r="28926" spans="22:22" x14ac:dyDescent="0.35">
      <c r="V28926" s="71"/>
    </row>
    <row r="28927" spans="22:22" x14ac:dyDescent="0.35">
      <c r="V28927" s="71"/>
    </row>
    <row r="28928" spans="22:22" x14ac:dyDescent="0.35">
      <c r="V28928" s="71"/>
    </row>
    <row r="28929" spans="22:22" x14ac:dyDescent="0.35">
      <c r="V28929" s="71"/>
    </row>
    <row r="28930" spans="22:22" x14ac:dyDescent="0.35">
      <c r="V28930" s="71"/>
    </row>
    <row r="28931" spans="22:22" x14ac:dyDescent="0.35">
      <c r="V28931" s="71"/>
    </row>
    <row r="28932" spans="22:22" x14ac:dyDescent="0.35">
      <c r="V28932" s="71"/>
    </row>
    <row r="28933" spans="22:22" x14ac:dyDescent="0.35">
      <c r="V28933" s="71"/>
    </row>
    <row r="28934" spans="22:22" x14ac:dyDescent="0.35">
      <c r="V28934" s="71"/>
    </row>
    <row r="28935" spans="22:22" x14ac:dyDescent="0.35">
      <c r="V28935" s="71"/>
    </row>
    <row r="28936" spans="22:22" x14ac:dyDescent="0.35">
      <c r="V28936" s="71"/>
    </row>
    <row r="28937" spans="22:22" x14ac:dyDescent="0.35">
      <c r="V28937" s="71"/>
    </row>
    <row r="28938" spans="22:22" x14ac:dyDescent="0.35">
      <c r="V28938" s="71"/>
    </row>
    <row r="28939" spans="22:22" x14ac:dyDescent="0.35">
      <c r="V28939" s="71"/>
    </row>
    <row r="28940" spans="22:22" x14ac:dyDescent="0.35">
      <c r="V28940" s="71"/>
    </row>
    <row r="28941" spans="22:22" x14ac:dyDescent="0.35">
      <c r="V28941" s="71"/>
    </row>
    <row r="28942" spans="22:22" x14ac:dyDescent="0.35">
      <c r="V28942" s="71"/>
    </row>
    <row r="28943" spans="22:22" x14ac:dyDescent="0.35">
      <c r="V28943" s="71"/>
    </row>
    <row r="28944" spans="22:22" x14ac:dyDescent="0.35">
      <c r="V28944" s="71"/>
    </row>
    <row r="28945" spans="22:22" x14ac:dyDescent="0.35">
      <c r="V28945" s="71"/>
    </row>
    <row r="28946" spans="22:22" x14ac:dyDescent="0.35">
      <c r="V28946" s="71"/>
    </row>
    <row r="28947" spans="22:22" x14ac:dyDescent="0.35">
      <c r="V28947" s="71"/>
    </row>
    <row r="28948" spans="22:22" x14ac:dyDescent="0.35">
      <c r="V28948" s="71"/>
    </row>
    <row r="28949" spans="22:22" x14ac:dyDescent="0.35">
      <c r="V28949" s="71"/>
    </row>
    <row r="28950" spans="22:22" x14ac:dyDescent="0.35">
      <c r="V28950" s="71"/>
    </row>
    <row r="28951" spans="22:22" x14ac:dyDescent="0.35">
      <c r="V28951" s="71"/>
    </row>
    <row r="28952" spans="22:22" x14ac:dyDescent="0.35">
      <c r="V28952" s="71"/>
    </row>
    <row r="28953" spans="22:22" x14ac:dyDescent="0.35">
      <c r="V28953" s="71"/>
    </row>
    <row r="28954" spans="22:22" x14ac:dyDescent="0.35">
      <c r="V28954" s="71"/>
    </row>
    <row r="28955" spans="22:22" x14ac:dyDescent="0.35">
      <c r="V28955" s="71"/>
    </row>
    <row r="28956" spans="22:22" x14ac:dyDescent="0.35">
      <c r="V28956" s="71"/>
    </row>
    <row r="28957" spans="22:22" x14ac:dyDescent="0.35">
      <c r="V28957" s="71"/>
    </row>
    <row r="28958" spans="22:22" x14ac:dyDescent="0.35">
      <c r="V28958" s="71"/>
    </row>
    <row r="28959" spans="22:22" x14ac:dyDescent="0.35">
      <c r="V28959" s="71"/>
    </row>
    <row r="28960" spans="22:22" x14ac:dyDescent="0.35">
      <c r="V28960" s="71"/>
    </row>
    <row r="28961" spans="22:22" x14ac:dyDescent="0.35">
      <c r="V28961" s="71"/>
    </row>
    <row r="28962" spans="22:22" x14ac:dyDescent="0.35">
      <c r="V28962" s="71"/>
    </row>
    <row r="28963" spans="22:22" x14ac:dyDescent="0.35">
      <c r="V28963" s="71"/>
    </row>
    <row r="28964" spans="22:22" x14ac:dyDescent="0.35">
      <c r="V28964" s="71"/>
    </row>
    <row r="28965" spans="22:22" x14ac:dyDescent="0.35">
      <c r="V28965" s="71"/>
    </row>
    <row r="28966" spans="22:22" x14ac:dyDescent="0.35">
      <c r="V28966" s="71"/>
    </row>
    <row r="28967" spans="22:22" x14ac:dyDescent="0.35">
      <c r="V28967" s="71"/>
    </row>
    <row r="28968" spans="22:22" x14ac:dyDescent="0.35">
      <c r="V28968" s="71"/>
    </row>
    <row r="28969" spans="22:22" x14ac:dyDescent="0.35">
      <c r="V28969" s="71"/>
    </row>
    <row r="28970" spans="22:22" x14ac:dyDescent="0.35">
      <c r="V28970" s="71"/>
    </row>
    <row r="28971" spans="22:22" x14ac:dyDescent="0.35">
      <c r="V28971" s="71"/>
    </row>
    <row r="28972" spans="22:22" x14ac:dyDescent="0.35">
      <c r="V28972" s="71"/>
    </row>
    <row r="28973" spans="22:22" x14ac:dyDescent="0.35">
      <c r="V28973" s="71"/>
    </row>
    <row r="28974" spans="22:22" x14ac:dyDescent="0.35">
      <c r="V28974" s="71"/>
    </row>
    <row r="28975" spans="22:22" x14ac:dyDescent="0.35">
      <c r="V28975" s="71"/>
    </row>
    <row r="28976" spans="22:22" x14ac:dyDescent="0.35">
      <c r="V28976" s="71"/>
    </row>
    <row r="28977" spans="22:22" x14ac:dyDescent="0.35">
      <c r="V28977" s="71"/>
    </row>
    <row r="28978" spans="22:22" x14ac:dyDescent="0.35">
      <c r="V28978" s="71"/>
    </row>
    <row r="28979" spans="22:22" x14ac:dyDescent="0.35">
      <c r="V28979" s="71"/>
    </row>
    <row r="28980" spans="22:22" x14ac:dyDescent="0.35">
      <c r="V28980" s="71"/>
    </row>
    <row r="28981" spans="22:22" x14ac:dyDescent="0.35">
      <c r="V28981" s="71"/>
    </row>
    <row r="28982" spans="22:22" x14ac:dyDescent="0.35">
      <c r="V28982" s="71"/>
    </row>
    <row r="28983" spans="22:22" x14ac:dyDescent="0.35">
      <c r="V28983" s="71"/>
    </row>
    <row r="28984" spans="22:22" x14ac:dyDescent="0.35">
      <c r="V28984" s="71"/>
    </row>
    <row r="28985" spans="22:22" x14ac:dyDescent="0.35">
      <c r="V28985" s="71"/>
    </row>
    <row r="28986" spans="22:22" x14ac:dyDescent="0.35">
      <c r="V28986" s="71"/>
    </row>
    <row r="28987" spans="22:22" x14ac:dyDescent="0.35">
      <c r="V28987" s="71"/>
    </row>
    <row r="28988" spans="22:22" x14ac:dyDescent="0.35">
      <c r="V28988" s="71"/>
    </row>
    <row r="28989" spans="22:22" x14ac:dyDescent="0.35">
      <c r="V28989" s="71"/>
    </row>
    <row r="28990" spans="22:22" x14ac:dyDescent="0.35">
      <c r="V28990" s="71"/>
    </row>
    <row r="28991" spans="22:22" x14ac:dyDescent="0.35">
      <c r="V28991" s="71"/>
    </row>
    <row r="28992" spans="22:22" x14ac:dyDescent="0.35">
      <c r="V28992" s="71"/>
    </row>
    <row r="28993" spans="22:22" x14ac:dyDescent="0.35">
      <c r="V28993" s="71"/>
    </row>
    <row r="28994" spans="22:22" x14ac:dyDescent="0.35">
      <c r="V28994" s="71"/>
    </row>
    <row r="28995" spans="22:22" x14ac:dyDescent="0.35">
      <c r="V28995" s="71"/>
    </row>
    <row r="28996" spans="22:22" x14ac:dyDescent="0.35">
      <c r="V28996" s="71"/>
    </row>
    <row r="28997" spans="22:22" x14ac:dyDescent="0.35">
      <c r="V28997" s="71"/>
    </row>
    <row r="28998" spans="22:22" x14ac:dyDescent="0.35">
      <c r="V28998" s="71"/>
    </row>
    <row r="28999" spans="22:22" x14ac:dyDescent="0.35">
      <c r="V28999" s="71"/>
    </row>
    <row r="29000" spans="22:22" x14ac:dyDescent="0.35">
      <c r="V29000" s="71"/>
    </row>
    <row r="29001" spans="22:22" x14ac:dyDescent="0.35">
      <c r="V29001" s="71"/>
    </row>
    <row r="29002" spans="22:22" x14ac:dyDescent="0.35">
      <c r="V29002" s="71"/>
    </row>
    <row r="29003" spans="22:22" x14ac:dyDescent="0.35">
      <c r="V29003" s="71"/>
    </row>
    <row r="29004" spans="22:22" x14ac:dyDescent="0.35">
      <c r="V29004" s="71"/>
    </row>
    <row r="29005" spans="22:22" x14ac:dyDescent="0.35">
      <c r="V29005" s="71"/>
    </row>
    <row r="29006" spans="22:22" x14ac:dyDescent="0.35">
      <c r="V29006" s="71"/>
    </row>
    <row r="29007" spans="22:22" x14ac:dyDescent="0.35">
      <c r="V29007" s="71"/>
    </row>
    <row r="29008" spans="22:22" x14ac:dyDescent="0.35">
      <c r="V29008" s="71"/>
    </row>
    <row r="29009" spans="22:22" x14ac:dyDescent="0.35">
      <c r="V29009" s="71"/>
    </row>
    <row r="29010" spans="22:22" x14ac:dyDescent="0.35">
      <c r="V29010" s="71"/>
    </row>
    <row r="29011" spans="22:22" x14ac:dyDescent="0.35">
      <c r="V29011" s="71"/>
    </row>
    <row r="29012" spans="22:22" x14ac:dyDescent="0.35">
      <c r="V29012" s="71"/>
    </row>
    <row r="29013" spans="22:22" x14ac:dyDescent="0.35">
      <c r="V29013" s="71"/>
    </row>
    <row r="29014" spans="22:22" x14ac:dyDescent="0.35">
      <c r="V29014" s="71"/>
    </row>
    <row r="29015" spans="22:22" x14ac:dyDescent="0.35">
      <c r="V29015" s="71"/>
    </row>
    <row r="29016" spans="22:22" x14ac:dyDescent="0.35">
      <c r="V29016" s="71"/>
    </row>
    <row r="29017" spans="22:22" x14ac:dyDescent="0.35">
      <c r="V29017" s="71"/>
    </row>
    <row r="29018" spans="22:22" x14ac:dyDescent="0.35">
      <c r="V29018" s="71"/>
    </row>
    <row r="29019" spans="22:22" x14ac:dyDescent="0.35">
      <c r="V29019" s="71"/>
    </row>
    <row r="29020" spans="22:22" x14ac:dyDescent="0.35">
      <c r="V29020" s="71"/>
    </row>
    <row r="29021" spans="22:22" x14ac:dyDescent="0.35">
      <c r="V29021" s="71"/>
    </row>
    <row r="29022" spans="22:22" x14ac:dyDescent="0.35">
      <c r="V29022" s="71"/>
    </row>
    <row r="29023" spans="22:22" x14ac:dyDescent="0.35">
      <c r="V29023" s="71"/>
    </row>
    <row r="29024" spans="22:22" x14ac:dyDescent="0.35">
      <c r="V29024" s="71"/>
    </row>
    <row r="29025" spans="22:22" x14ac:dyDescent="0.35">
      <c r="V29025" s="71"/>
    </row>
    <row r="29026" spans="22:22" x14ac:dyDescent="0.35">
      <c r="V29026" s="71"/>
    </row>
    <row r="29027" spans="22:22" x14ac:dyDescent="0.35">
      <c r="V29027" s="71"/>
    </row>
    <row r="29028" spans="22:22" x14ac:dyDescent="0.35">
      <c r="V29028" s="71"/>
    </row>
    <row r="29029" spans="22:22" x14ac:dyDescent="0.35">
      <c r="V29029" s="71"/>
    </row>
    <row r="29030" spans="22:22" x14ac:dyDescent="0.35">
      <c r="V29030" s="71"/>
    </row>
    <row r="29031" spans="22:22" x14ac:dyDescent="0.35">
      <c r="V29031" s="71"/>
    </row>
    <row r="29032" spans="22:22" x14ac:dyDescent="0.35">
      <c r="V29032" s="71"/>
    </row>
    <row r="29033" spans="22:22" x14ac:dyDescent="0.35">
      <c r="V29033" s="71"/>
    </row>
    <row r="29034" spans="22:22" x14ac:dyDescent="0.35">
      <c r="V29034" s="71"/>
    </row>
    <row r="29035" spans="22:22" x14ac:dyDescent="0.35">
      <c r="V29035" s="71"/>
    </row>
    <row r="29036" spans="22:22" x14ac:dyDescent="0.35">
      <c r="V29036" s="71"/>
    </row>
    <row r="29037" spans="22:22" x14ac:dyDescent="0.35">
      <c r="V29037" s="71"/>
    </row>
    <row r="29038" spans="22:22" x14ac:dyDescent="0.35">
      <c r="V29038" s="71"/>
    </row>
    <row r="29039" spans="22:22" x14ac:dyDescent="0.35">
      <c r="V29039" s="71"/>
    </row>
    <row r="29040" spans="22:22" x14ac:dyDescent="0.35">
      <c r="V29040" s="71"/>
    </row>
    <row r="29041" spans="22:22" x14ac:dyDescent="0.35">
      <c r="V29041" s="71"/>
    </row>
    <row r="29042" spans="22:22" x14ac:dyDescent="0.35">
      <c r="V29042" s="71"/>
    </row>
    <row r="29043" spans="22:22" x14ac:dyDescent="0.35">
      <c r="V29043" s="71"/>
    </row>
    <row r="29044" spans="22:22" x14ac:dyDescent="0.35">
      <c r="V29044" s="71"/>
    </row>
    <row r="29045" spans="22:22" x14ac:dyDescent="0.35">
      <c r="V29045" s="71"/>
    </row>
    <row r="29046" spans="22:22" x14ac:dyDescent="0.35">
      <c r="V29046" s="71"/>
    </row>
    <row r="29047" spans="22:22" x14ac:dyDescent="0.35">
      <c r="V29047" s="71"/>
    </row>
    <row r="29048" spans="22:22" x14ac:dyDescent="0.35">
      <c r="V29048" s="71"/>
    </row>
    <row r="29049" spans="22:22" x14ac:dyDescent="0.35">
      <c r="V29049" s="71"/>
    </row>
    <row r="29050" spans="22:22" x14ac:dyDescent="0.35">
      <c r="V29050" s="71"/>
    </row>
    <row r="29051" spans="22:22" x14ac:dyDescent="0.35">
      <c r="V29051" s="71"/>
    </row>
    <row r="29052" spans="22:22" x14ac:dyDescent="0.35">
      <c r="V29052" s="71"/>
    </row>
    <row r="29053" spans="22:22" x14ac:dyDescent="0.35">
      <c r="V29053" s="71"/>
    </row>
    <row r="29054" spans="22:22" x14ac:dyDescent="0.35">
      <c r="V29054" s="71"/>
    </row>
    <row r="29055" spans="22:22" x14ac:dyDescent="0.35">
      <c r="V29055" s="71"/>
    </row>
    <row r="29056" spans="22:22" x14ac:dyDescent="0.35">
      <c r="V29056" s="71"/>
    </row>
    <row r="29057" spans="22:22" x14ac:dyDescent="0.35">
      <c r="V29057" s="71"/>
    </row>
    <row r="29058" spans="22:22" x14ac:dyDescent="0.35">
      <c r="V29058" s="71"/>
    </row>
    <row r="29059" spans="22:22" x14ac:dyDescent="0.35">
      <c r="V29059" s="71"/>
    </row>
    <row r="29060" spans="22:22" x14ac:dyDescent="0.35">
      <c r="V29060" s="71"/>
    </row>
    <row r="29061" spans="22:22" x14ac:dyDescent="0.35">
      <c r="V29061" s="71"/>
    </row>
    <row r="29062" spans="22:22" x14ac:dyDescent="0.35">
      <c r="V29062" s="71"/>
    </row>
    <row r="29063" spans="22:22" x14ac:dyDescent="0.35">
      <c r="V29063" s="71"/>
    </row>
    <row r="29064" spans="22:22" x14ac:dyDescent="0.35">
      <c r="V29064" s="71"/>
    </row>
    <row r="29065" spans="22:22" x14ac:dyDescent="0.35">
      <c r="V29065" s="71"/>
    </row>
    <row r="29066" spans="22:22" x14ac:dyDescent="0.35">
      <c r="V29066" s="71"/>
    </row>
    <row r="29067" spans="22:22" x14ac:dyDescent="0.35">
      <c r="V29067" s="71"/>
    </row>
    <row r="29068" spans="22:22" x14ac:dyDescent="0.35">
      <c r="V29068" s="71"/>
    </row>
    <row r="29069" spans="22:22" x14ac:dyDescent="0.35">
      <c r="V29069" s="71"/>
    </row>
    <row r="29070" spans="22:22" x14ac:dyDescent="0.35">
      <c r="V29070" s="71"/>
    </row>
    <row r="29071" spans="22:22" x14ac:dyDescent="0.35">
      <c r="V29071" s="71"/>
    </row>
    <row r="29072" spans="22:22" x14ac:dyDescent="0.35">
      <c r="V29072" s="71"/>
    </row>
    <row r="29073" spans="22:22" x14ac:dyDescent="0.35">
      <c r="V29073" s="71"/>
    </row>
    <row r="29074" spans="22:22" x14ac:dyDescent="0.35">
      <c r="V29074" s="71"/>
    </row>
    <row r="29075" spans="22:22" x14ac:dyDescent="0.35">
      <c r="V29075" s="71"/>
    </row>
    <row r="29076" spans="22:22" x14ac:dyDescent="0.35">
      <c r="V29076" s="71"/>
    </row>
    <row r="29077" spans="22:22" x14ac:dyDescent="0.35">
      <c r="V29077" s="71"/>
    </row>
    <row r="29078" spans="22:22" x14ac:dyDescent="0.35">
      <c r="V29078" s="71"/>
    </row>
    <row r="29079" spans="22:22" x14ac:dyDescent="0.35">
      <c r="V29079" s="71"/>
    </row>
    <row r="29080" spans="22:22" x14ac:dyDescent="0.35">
      <c r="V29080" s="71"/>
    </row>
    <row r="29081" spans="22:22" x14ac:dyDescent="0.35">
      <c r="V29081" s="71"/>
    </row>
    <row r="29082" spans="22:22" x14ac:dyDescent="0.35">
      <c r="V29082" s="71"/>
    </row>
    <row r="29083" spans="22:22" x14ac:dyDescent="0.35">
      <c r="V29083" s="71"/>
    </row>
    <row r="29084" spans="22:22" x14ac:dyDescent="0.35">
      <c r="V29084" s="71"/>
    </row>
    <row r="29085" spans="22:22" x14ac:dyDescent="0.35">
      <c r="V29085" s="71"/>
    </row>
    <row r="29086" spans="22:22" x14ac:dyDescent="0.35">
      <c r="V29086" s="71"/>
    </row>
    <row r="29087" spans="22:22" x14ac:dyDescent="0.35">
      <c r="V29087" s="71"/>
    </row>
    <row r="29088" spans="22:22" x14ac:dyDescent="0.35">
      <c r="V29088" s="71"/>
    </row>
    <row r="29089" spans="22:22" x14ac:dyDescent="0.35">
      <c r="V29089" s="71"/>
    </row>
    <row r="29090" spans="22:22" x14ac:dyDescent="0.35">
      <c r="V29090" s="71"/>
    </row>
    <row r="29091" spans="22:22" x14ac:dyDescent="0.35">
      <c r="V29091" s="71"/>
    </row>
    <row r="29092" spans="22:22" x14ac:dyDescent="0.35">
      <c r="V29092" s="71"/>
    </row>
    <row r="29093" spans="22:22" x14ac:dyDescent="0.35">
      <c r="V29093" s="71"/>
    </row>
    <row r="29094" spans="22:22" x14ac:dyDescent="0.35">
      <c r="V29094" s="71"/>
    </row>
    <row r="29095" spans="22:22" x14ac:dyDescent="0.35">
      <c r="V29095" s="71"/>
    </row>
    <row r="29096" spans="22:22" x14ac:dyDescent="0.35">
      <c r="V29096" s="71"/>
    </row>
    <row r="29097" spans="22:22" x14ac:dyDescent="0.35">
      <c r="V29097" s="71"/>
    </row>
    <row r="29098" spans="22:22" x14ac:dyDescent="0.35">
      <c r="V29098" s="71"/>
    </row>
    <row r="29099" spans="22:22" x14ac:dyDescent="0.35">
      <c r="V29099" s="71"/>
    </row>
    <row r="29100" spans="22:22" x14ac:dyDescent="0.35">
      <c r="V29100" s="71"/>
    </row>
    <row r="29101" spans="22:22" x14ac:dyDescent="0.35">
      <c r="V29101" s="71"/>
    </row>
    <row r="29102" spans="22:22" x14ac:dyDescent="0.35">
      <c r="V29102" s="71"/>
    </row>
    <row r="29103" spans="22:22" x14ac:dyDescent="0.35">
      <c r="V29103" s="71"/>
    </row>
    <row r="29104" spans="22:22" x14ac:dyDescent="0.35">
      <c r="V29104" s="71"/>
    </row>
    <row r="29105" spans="22:22" x14ac:dyDescent="0.35">
      <c r="V29105" s="71"/>
    </row>
    <row r="29106" spans="22:22" x14ac:dyDescent="0.35">
      <c r="V29106" s="71"/>
    </row>
    <row r="29107" spans="22:22" x14ac:dyDescent="0.35">
      <c r="V29107" s="71"/>
    </row>
    <row r="29108" spans="22:22" x14ac:dyDescent="0.35">
      <c r="V29108" s="71"/>
    </row>
    <row r="29109" spans="22:22" x14ac:dyDescent="0.35">
      <c r="V29109" s="71"/>
    </row>
    <row r="29110" spans="22:22" x14ac:dyDescent="0.35">
      <c r="V29110" s="71"/>
    </row>
    <row r="29111" spans="22:22" x14ac:dyDescent="0.35">
      <c r="V29111" s="71"/>
    </row>
    <row r="29112" spans="22:22" x14ac:dyDescent="0.35">
      <c r="V29112" s="71"/>
    </row>
    <row r="29113" spans="22:22" x14ac:dyDescent="0.35">
      <c r="V29113" s="71"/>
    </row>
    <row r="29114" spans="22:22" x14ac:dyDescent="0.35">
      <c r="V29114" s="71"/>
    </row>
    <row r="29115" spans="22:22" x14ac:dyDescent="0.35">
      <c r="V29115" s="71"/>
    </row>
    <row r="29116" spans="22:22" x14ac:dyDescent="0.35">
      <c r="V29116" s="71"/>
    </row>
    <row r="29117" spans="22:22" x14ac:dyDescent="0.35">
      <c r="V29117" s="71"/>
    </row>
    <row r="29118" spans="22:22" x14ac:dyDescent="0.35">
      <c r="V29118" s="71"/>
    </row>
    <row r="29119" spans="22:22" x14ac:dyDescent="0.35">
      <c r="V29119" s="71"/>
    </row>
    <row r="29120" spans="22:22" x14ac:dyDescent="0.35">
      <c r="V29120" s="71"/>
    </row>
    <row r="29121" spans="22:22" x14ac:dyDescent="0.35">
      <c r="V29121" s="71"/>
    </row>
    <row r="29122" spans="22:22" x14ac:dyDescent="0.35">
      <c r="V29122" s="71"/>
    </row>
    <row r="29123" spans="22:22" x14ac:dyDescent="0.35">
      <c r="V29123" s="71"/>
    </row>
    <row r="29124" spans="22:22" x14ac:dyDescent="0.35">
      <c r="V29124" s="71"/>
    </row>
    <row r="29125" spans="22:22" x14ac:dyDescent="0.35">
      <c r="V29125" s="71"/>
    </row>
    <row r="29126" spans="22:22" x14ac:dyDescent="0.35">
      <c r="V29126" s="71"/>
    </row>
    <row r="29127" spans="22:22" x14ac:dyDescent="0.35">
      <c r="V29127" s="71"/>
    </row>
    <row r="29128" spans="22:22" x14ac:dyDescent="0.35">
      <c r="V29128" s="71"/>
    </row>
    <row r="29129" spans="22:22" x14ac:dyDescent="0.35">
      <c r="V29129" s="71"/>
    </row>
    <row r="29130" spans="22:22" x14ac:dyDescent="0.35">
      <c r="V29130" s="71"/>
    </row>
    <row r="29131" spans="22:22" x14ac:dyDescent="0.35">
      <c r="V29131" s="71"/>
    </row>
    <row r="29132" spans="22:22" x14ac:dyDescent="0.35">
      <c r="V29132" s="71"/>
    </row>
    <row r="29133" spans="22:22" x14ac:dyDescent="0.35">
      <c r="V29133" s="71"/>
    </row>
    <row r="29134" spans="22:22" x14ac:dyDescent="0.35">
      <c r="V29134" s="71"/>
    </row>
    <row r="29135" spans="22:22" x14ac:dyDescent="0.35">
      <c r="V29135" s="71"/>
    </row>
    <row r="29136" spans="22:22" x14ac:dyDescent="0.35">
      <c r="V29136" s="71"/>
    </row>
    <row r="29137" spans="22:22" x14ac:dyDescent="0.35">
      <c r="V29137" s="71"/>
    </row>
    <row r="29138" spans="22:22" x14ac:dyDescent="0.35">
      <c r="V29138" s="71"/>
    </row>
    <row r="29139" spans="22:22" x14ac:dyDescent="0.35">
      <c r="V29139" s="71"/>
    </row>
    <row r="29140" spans="22:22" x14ac:dyDescent="0.35">
      <c r="V29140" s="71"/>
    </row>
    <row r="29141" spans="22:22" x14ac:dyDescent="0.35">
      <c r="V29141" s="71"/>
    </row>
    <row r="29142" spans="22:22" x14ac:dyDescent="0.35">
      <c r="V29142" s="71"/>
    </row>
    <row r="29143" spans="22:22" x14ac:dyDescent="0.35">
      <c r="V29143" s="71"/>
    </row>
    <row r="29144" spans="22:22" x14ac:dyDescent="0.35">
      <c r="V29144" s="71"/>
    </row>
    <row r="29145" spans="22:22" x14ac:dyDescent="0.35">
      <c r="V29145" s="71"/>
    </row>
    <row r="29146" spans="22:22" x14ac:dyDescent="0.35">
      <c r="V29146" s="71"/>
    </row>
    <row r="29147" spans="22:22" x14ac:dyDescent="0.35">
      <c r="V29147" s="71"/>
    </row>
    <row r="29148" spans="22:22" x14ac:dyDescent="0.35">
      <c r="V29148" s="71"/>
    </row>
    <row r="29149" spans="22:22" x14ac:dyDescent="0.35">
      <c r="V29149" s="71"/>
    </row>
    <row r="29150" spans="22:22" x14ac:dyDescent="0.35">
      <c r="V29150" s="71"/>
    </row>
    <row r="29151" spans="22:22" x14ac:dyDescent="0.35">
      <c r="V29151" s="71"/>
    </row>
    <row r="29152" spans="22:22" x14ac:dyDescent="0.35">
      <c r="V29152" s="71"/>
    </row>
    <row r="29153" spans="22:22" x14ac:dyDescent="0.35">
      <c r="V29153" s="71"/>
    </row>
    <row r="29154" spans="22:22" x14ac:dyDescent="0.35">
      <c r="V29154" s="71"/>
    </row>
    <row r="29155" spans="22:22" x14ac:dyDescent="0.35">
      <c r="V29155" s="71"/>
    </row>
    <row r="29156" spans="22:22" x14ac:dyDescent="0.35">
      <c r="V29156" s="71"/>
    </row>
    <row r="29157" spans="22:22" x14ac:dyDescent="0.35">
      <c r="V29157" s="71"/>
    </row>
    <row r="29158" spans="22:22" x14ac:dyDescent="0.35">
      <c r="V29158" s="71"/>
    </row>
    <row r="29159" spans="22:22" x14ac:dyDescent="0.35">
      <c r="V29159" s="71"/>
    </row>
    <row r="29160" spans="22:22" x14ac:dyDescent="0.35">
      <c r="V29160" s="71"/>
    </row>
    <row r="29161" spans="22:22" x14ac:dyDescent="0.35">
      <c r="V29161" s="71"/>
    </row>
    <row r="29162" spans="22:22" x14ac:dyDescent="0.35">
      <c r="V29162" s="71"/>
    </row>
    <row r="29163" spans="22:22" x14ac:dyDescent="0.35">
      <c r="V29163" s="71"/>
    </row>
    <row r="29164" spans="22:22" x14ac:dyDescent="0.35">
      <c r="V29164" s="71"/>
    </row>
    <row r="29165" spans="22:22" x14ac:dyDescent="0.35">
      <c r="V29165" s="71"/>
    </row>
    <row r="29166" spans="22:22" x14ac:dyDescent="0.35">
      <c r="V29166" s="71"/>
    </row>
    <row r="29167" spans="22:22" x14ac:dyDescent="0.35">
      <c r="V29167" s="71"/>
    </row>
    <row r="29168" spans="22:22" x14ac:dyDescent="0.35">
      <c r="V29168" s="71"/>
    </row>
    <row r="29169" spans="22:22" x14ac:dyDescent="0.35">
      <c r="V29169" s="71"/>
    </row>
    <row r="29170" spans="22:22" x14ac:dyDescent="0.35">
      <c r="V29170" s="71"/>
    </row>
    <row r="29171" spans="22:22" x14ac:dyDescent="0.35">
      <c r="V29171" s="71"/>
    </row>
    <row r="29172" spans="22:22" x14ac:dyDescent="0.35">
      <c r="V29172" s="71"/>
    </row>
    <row r="29173" spans="22:22" x14ac:dyDescent="0.35">
      <c r="V29173" s="71"/>
    </row>
    <row r="29174" spans="22:22" x14ac:dyDescent="0.35">
      <c r="V29174" s="71"/>
    </row>
    <row r="29175" spans="22:22" x14ac:dyDescent="0.35">
      <c r="V29175" s="71"/>
    </row>
    <row r="29176" spans="22:22" x14ac:dyDescent="0.35">
      <c r="V29176" s="71"/>
    </row>
    <row r="29177" spans="22:22" x14ac:dyDescent="0.35">
      <c r="V29177" s="71"/>
    </row>
    <row r="29178" spans="22:22" x14ac:dyDescent="0.35">
      <c r="V29178" s="71"/>
    </row>
    <row r="29179" spans="22:22" x14ac:dyDescent="0.35">
      <c r="V29179" s="71"/>
    </row>
    <row r="29180" spans="22:22" x14ac:dyDescent="0.35">
      <c r="V29180" s="71"/>
    </row>
    <row r="29181" spans="22:22" x14ac:dyDescent="0.35">
      <c r="V29181" s="71"/>
    </row>
    <row r="29182" spans="22:22" x14ac:dyDescent="0.35">
      <c r="V29182" s="71"/>
    </row>
    <row r="29183" spans="22:22" x14ac:dyDescent="0.35">
      <c r="V29183" s="71"/>
    </row>
    <row r="29184" spans="22:22" x14ac:dyDescent="0.35">
      <c r="V29184" s="71"/>
    </row>
    <row r="29185" spans="22:22" x14ac:dyDescent="0.35">
      <c r="V29185" s="71"/>
    </row>
    <row r="29186" spans="22:22" x14ac:dyDescent="0.35">
      <c r="V29186" s="71"/>
    </row>
    <row r="29187" spans="22:22" x14ac:dyDescent="0.35">
      <c r="V29187" s="71"/>
    </row>
    <row r="29188" spans="22:22" x14ac:dyDescent="0.35">
      <c r="V29188" s="71"/>
    </row>
    <row r="29189" spans="22:22" x14ac:dyDescent="0.35">
      <c r="V29189" s="71"/>
    </row>
    <row r="29190" spans="22:22" x14ac:dyDescent="0.35">
      <c r="V29190" s="71"/>
    </row>
    <row r="29191" spans="22:22" x14ac:dyDescent="0.35">
      <c r="V29191" s="71"/>
    </row>
    <row r="29192" spans="22:22" x14ac:dyDescent="0.35">
      <c r="V29192" s="71"/>
    </row>
    <row r="29193" spans="22:22" x14ac:dyDescent="0.35">
      <c r="V29193" s="71"/>
    </row>
    <row r="29194" spans="22:22" x14ac:dyDescent="0.35">
      <c r="V29194" s="71"/>
    </row>
    <row r="29195" spans="22:22" x14ac:dyDescent="0.35">
      <c r="V29195" s="71"/>
    </row>
    <row r="29196" spans="22:22" x14ac:dyDescent="0.35">
      <c r="V29196" s="71"/>
    </row>
    <row r="29197" spans="22:22" x14ac:dyDescent="0.35">
      <c r="V29197" s="71"/>
    </row>
    <row r="29198" spans="22:22" x14ac:dyDescent="0.35">
      <c r="V29198" s="71"/>
    </row>
    <row r="29199" spans="22:22" x14ac:dyDescent="0.35">
      <c r="V29199" s="71"/>
    </row>
    <row r="29200" spans="22:22" x14ac:dyDescent="0.35">
      <c r="V29200" s="71"/>
    </row>
    <row r="29201" spans="22:22" x14ac:dyDescent="0.35">
      <c r="V29201" s="71"/>
    </row>
    <row r="29202" spans="22:22" x14ac:dyDescent="0.35">
      <c r="V29202" s="71"/>
    </row>
    <row r="29203" spans="22:22" x14ac:dyDescent="0.35">
      <c r="V29203" s="71"/>
    </row>
    <row r="29204" spans="22:22" x14ac:dyDescent="0.35">
      <c r="V29204" s="71"/>
    </row>
    <row r="29205" spans="22:22" x14ac:dyDescent="0.35">
      <c r="V29205" s="71"/>
    </row>
    <row r="29206" spans="22:22" x14ac:dyDescent="0.35">
      <c r="V29206" s="71"/>
    </row>
    <row r="29207" spans="22:22" x14ac:dyDescent="0.35">
      <c r="V29207" s="71"/>
    </row>
    <row r="29208" spans="22:22" x14ac:dyDescent="0.35">
      <c r="V29208" s="71"/>
    </row>
    <row r="29209" spans="22:22" x14ac:dyDescent="0.35">
      <c r="V29209" s="71"/>
    </row>
    <row r="29210" spans="22:22" x14ac:dyDescent="0.35">
      <c r="V29210" s="71"/>
    </row>
    <row r="29211" spans="22:22" x14ac:dyDescent="0.35">
      <c r="V29211" s="71"/>
    </row>
    <row r="29212" spans="22:22" x14ac:dyDescent="0.35">
      <c r="V29212" s="71"/>
    </row>
    <row r="29213" spans="22:22" x14ac:dyDescent="0.35">
      <c r="V29213" s="71"/>
    </row>
    <row r="29214" spans="22:22" x14ac:dyDescent="0.35">
      <c r="V29214" s="71"/>
    </row>
    <row r="29215" spans="22:22" x14ac:dyDescent="0.35">
      <c r="V29215" s="71"/>
    </row>
    <row r="29216" spans="22:22" x14ac:dyDescent="0.35">
      <c r="V29216" s="71"/>
    </row>
    <row r="29217" spans="22:22" x14ac:dyDescent="0.35">
      <c r="V29217" s="71"/>
    </row>
    <row r="29218" spans="22:22" x14ac:dyDescent="0.35">
      <c r="V29218" s="71"/>
    </row>
    <row r="29219" spans="22:22" x14ac:dyDescent="0.35">
      <c r="V29219" s="71"/>
    </row>
    <row r="29220" spans="22:22" x14ac:dyDescent="0.35">
      <c r="V29220" s="71"/>
    </row>
    <row r="29221" spans="22:22" x14ac:dyDescent="0.35">
      <c r="V29221" s="71"/>
    </row>
    <row r="29222" spans="22:22" x14ac:dyDescent="0.35">
      <c r="V29222" s="71"/>
    </row>
    <row r="29223" spans="22:22" x14ac:dyDescent="0.35">
      <c r="V29223" s="71"/>
    </row>
    <row r="29224" spans="22:22" x14ac:dyDescent="0.35">
      <c r="V29224" s="71"/>
    </row>
    <row r="29225" spans="22:22" x14ac:dyDescent="0.35">
      <c r="V29225" s="71"/>
    </row>
    <row r="29226" spans="22:22" x14ac:dyDescent="0.35">
      <c r="V29226" s="71"/>
    </row>
    <row r="29227" spans="22:22" x14ac:dyDescent="0.35">
      <c r="V29227" s="71"/>
    </row>
    <row r="29228" spans="22:22" x14ac:dyDescent="0.35">
      <c r="V29228" s="71"/>
    </row>
    <row r="29229" spans="22:22" x14ac:dyDescent="0.35">
      <c r="V29229" s="71"/>
    </row>
    <row r="29230" spans="22:22" x14ac:dyDescent="0.35">
      <c r="V29230" s="71"/>
    </row>
    <row r="29231" spans="22:22" x14ac:dyDescent="0.35">
      <c r="V29231" s="71"/>
    </row>
    <row r="29232" spans="22:22" x14ac:dyDescent="0.35">
      <c r="V29232" s="71"/>
    </row>
    <row r="29233" spans="22:22" x14ac:dyDescent="0.35">
      <c r="V29233" s="71"/>
    </row>
    <row r="29234" spans="22:22" x14ac:dyDescent="0.35">
      <c r="V29234" s="71"/>
    </row>
    <row r="29235" spans="22:22" x14ac:dyDescent="0.35">
      <c r="V29235" s="71"/>
    </row>
    <row r="29236" spans="22:22" x14ac:dyDescent="0.35">
      <c r="V29236" s="71"/>
    </row>
    <row r="29237" spans="22:22" x14ac:dyDescent="0.35">
      <c r="V29237" s="71"/>
    </row>
    <row r="29238" spans="22:22" x14ac:dyDescent="0.35">
      <c r="V29238" s="71"/>
    </row>
    <row r="29239" spans="22:22" x14ac:dyDescent="0.35">
      <c r="V29239" s="71"/>
    </row>
    <row r="29240" spans="22:22" x14ac:dyDescent="0.35">
      <c r="V29240" s="71"/>
    </row>
    <row r="29241" spans="22:22" x14ac:dyDescent="0.35">
      <c r="V29241" s="71"/>
    </row>
    <row r="29242" spans="22:22" x14ac:dyDescent="0.35">
      <c r="V29242" s="71"/>
    </row>
    <row r="29243" spans="22:22" x14ac:dyDescent="0.35">
      <c r="V29243" s="71"/>
    </row>
    <row r="29244" spans="22:22" x14ac:dyDescent="0.35">
      <c r="V29244" s="71"/>
    </row>
    <row r="29245" spans="22:22" x14ac:dyDescent="0.35">
      <c r="V29245" s="71"/>
    </row>
    <row r="29246" spans="22:22" x14ac:dyDescent="0.35">
      <c r="V29246" s="71"/>
    </row>
    <row r="29247" spans="22:22" x14ac:dyDescent="0.35">
      <c r="V29247" s="71"/>
    </row>
    <row r="29248" spans="22:22" x14ac:dyDescent="0.35">
      <c r="V29248" s="71"/>
    </row>
    <row r="29249" spans="22:22" x14ac:dyDescent="0.35">
      <c r="V29249" s="71"/>
    </row>
    <row r="29250" spans="22:22" x14ac:dyDescent="0.35">
      <c r="V29250" s="71"/>
    </row>
    <row r="29251" spans="22:22" x14ac:dyDescent="0.35">
      <c r="V29251" s="71"/>
    </row>
    <row r="29252" spans="22:22" x14ac:dyDescent="0.35">
      <c r="V29252" s="71"/>
    </row>
    <row r="29253" spans="22:22" x14ac:dyDescent="0.35">
      <c r="V29253" s="71"/>
    </row>
    <row r="29254" spans="22:22" x14ac:dyDescent="0.35">
      <c r="V29254" s="71"/>
    </row>
    <row r="29255" spans="22:22" x14ac:dyDescent="0.35">
      <c r="V29255" s="71"/>
    </row>
    <row r="29256" spans="22:22" x14ac:dyDescent="0.35">
      <c r="V29256" s="71"/>
    </row>
    <row r="29257" spans="22:22" x14ac:dyDescent="0.35">
      <c r="V29257" s="71"/>
    </row>
    <row r="29258" spans="22:22" x14ac:dyDescent="0.35">
      <c r="V29258" s="71"/>
    </row>
    <row r="29259" spans="22:22" x14ac:dyDescent="0.35">
      <c r="V29259" s="71"/>
    </row>
    <row r="29260" spans="22:22" x14ac:dyDescent="0.35">
      <c r="V29260" s="71"/>
    </row>
    <row r="29261" spans="22:22" x14ac:dyDescent="0.35">
      <c r="V29261" s="71"/>
    </row>
    <row r="29262" spans="22:22" x14ac:dyDescent="0.35">
      <c r="V29262" s="71"/>
    </row>
    <row r="29263" spans="22:22" x14ac:dyDescent="0.35">
      <c r="V29263" s="71"/>
    </row>
    <row r="29264" spans="22:22" x14ac:dyDescent="0.35">
      <c r="V29264" s="71"/>
    </row>
    <row r="29265" spans="22:22" x14ac:dyDescent="0.35">
      <c r="V29265" s="71"/>
    </row>
    <row r="29266" spans="22:22" x14ac:dyDescent="0.35">
      <c r="V29266" s="71"/>
    </row>
    <row r="29267" spans="22:22" x14ac:dyDescent="0.35">
      <c r="V29267" s="71"/>
    </row>
    <row r="29268" spans="22:22" x14ac:dyDescent="0.35">
      <c r="V29268" s="71"/>
    </row>
    <row r="29269" spans="22:22" x14ac:dyDescent="0.35">
      <c r="V29269" s="71"/>
    </row>
    <row r="29270" spans="22:22" x14ac:dyDescent="0.35">
      <c r="V29270" s="71"/>
    </row>
    <row r="29271" spans="22:22" x14ac:dyDescent="0.35">
      <c r="V29271" s="71"/>
    </row>
    <row r="29272" spans="22:22" x14ac:dyDescent="0.35">
      <c r="V29272" s="71"/>
    </row>
    <row r="29273" spans="22:22" x14ac:dyDescent="0.35">
      <c r="V29273" s="71"/>
    </row>
    <row r="29274" spans="22:22" x14ac:dyDescent="0.35">
      <c r="V29274" s="71"/>
    </row>
    <row r="29275" spans="22:22" x14ac:dyDescent="0.35">
      <c r="V29275" s="71"/>
    </row>
    <row r="29276" spans="22:22" x14ac:dyDescent="0.35">
      <c r="V29276" s="71"/>
    </row>
    <row r="29277" spans="22:22" x14ac:dyDescent="0.35">
      <c r="V29277" s="71"/>
    </row>
    <row r="29278" spans="22:22" x14ac:dyDescent="0.35">
      <c r="V29278" s="71"/>
    </row>
    <row r="29279" spans="22:22" x14ac:dyDescent="0.35">
      <c r="V29279" s="71"/>
    </row>
    <row r="29280" spans="22:22" x14ac:dyDescent="0.35">
      <c r="V29280" s="71"/>
    </row>
    <row r="29281" spans="22:22" x14ac:dyDescent="0.35">
      <c r="V29281" s="71"/>
    </row>
    <row r="29282" spans="22:22" x14ac:dyDescent="0.35">
      <c r="V29282" s="71"/>
    </row>
    <row r="29283" spans="22:22" x14ac:dyDescent="0.35">
      <c r="V29283" s="71"/>
    </row>
    <row r="29284" spans="22:22" x14ac:dyDescent="0.35">
      <c r="V29284" s="71"/>
    </row>
    <row r="29285" spans="22:22" x14ac:dyDescent="0.35">
      <c r="V29285" s="71"/>
    </row>
    <row r="29286" spans="22:22" x14ac:dyDescent="0.35">
      <c r="V29286" s="71"/>
    </row>
    <row r="29287" spans="22:22" x14ac:dyDescent="0.35">
      <c r="V29287" s="71"/>
    </row>
    <row r="29288" spans="22:22" x14ac:dyDescent="0.35">
      <c r="V29288" s="71"/>
    </row>
    <row r="29289" spans="22:22" x14ac:dyDescent="0.35">
      <c r="V29289" s="71"/>
    </row>
    <row r="29290" spans="22:22" x14ac:dyDescent="0.35">
      <c r="V29290" s="71"/>
    </row>
    <row r="29291" spans="22:22" x14ac:dyDescent="0.35">
      <c r="V29291" s="71"/>
    </row>
    <row r="29292" spans="22:22" x14ac:dyDescent="0.35">
      <c r="V29292" s="71"/>
    </row>
    <row r="29293" spans="22:22" x14ac:dyDescent="0.35">
      <c r="V29293" s="71"/>
    </row>
    <row r="29294" spans="22:22" x14ac:dyDescent="0.35">
      <c r="V29294" s="71"/>
    </row>
    <row r="29295" spans="22:22" x14ac:dyDescent="0.35">
      <c r="V29295" s="71"/>
    </row>
    <row r="29296" spans="22:22" x14ac:dyDescent="0.35">
      <c r="V29296" s="71"/>
    </row>
    <row r="29297" spans="22:22" x14ac:dyDescent="0.35">
      <c r="V29297" s="71"/>
    </row>
    <row r="29298" spans="22:22" x14ac:dyDescent="0.35">
      <c r="V29298" s="71"/>
    </row>
    <row r="29299" spans="22:22" x14ac:dyDescent="0.35">
      <c r="V29299" s="71"/>
    </row>
    <row r="29300" spans="22:22" x14ac:dyDescent="0.35">
      <c r="V29300" s="71"/>
    </row>
    <row r="29301" spans="22:22" x14ac:dyDescent="0.35">
      <c r="V29301" s="71"/>
    </row>
    <row r="29302" spans="22:22" x14ac:dyDescent="0.35">
      <c r="V29302" s="71"/>
    </row>
    <row r="29303" spans="22:22" x14ac:dyDescent="0.35">
      <c r="V29303" s="71"/>
    </row>
    <row r="29304" spans="22:22" x14ac:dyDescent="0.35">
      <c r="V29304" s="71"/>
    </row>
    <row r="29305" spans="22:22" x14ac:dyDescent="0.35">
      <c r="V29305" s="71"/>
    </row>
    <row r="29306" spans="22:22" x14ac:dyDescent="0.35">
      <c r="V29306" s="71"/>
    </row>
    <row r="29307" spans="22:22" x14ac:dyDescent="0.35">
      <c r="V29307" s="71"/>
    </row>
    <row r="29308" spans="22:22" x14ac:dyDescent="0.35">
      <c r="V29308" s="71"/>
    </row>
    <row r="29309" spans="22:22" x14ac:dyDescent="0.35">
      <c r="V29309" s="71"/>
    </row>
    <row r="29310" spans="22:22" x14ac:dyDescent="0.35">
      <c r="V29310" s="71"/>
    </row>
    <row r="29311" spans="22:22" x14ac:dyDescent="0.35">
      <c r="V29311" s="71"/>
    </row>
    <row r="29312" spans="22:22" x14ac:dyDescent="0.35">
      <c r="V29312" s="71"/>
    </row>
    <row r="29313" spans="22:22" x14ac:dyDescent="0.35">
      <c r="V29313" s="71"/>
    </row>
    <row r="29314" spans="22:22" x14ac:dyDescent="0.35">
      <c r="V29314" s="71"/>
    </row>
    <row r="29315" spans="22:22" x14ac:dyDescent="0.35">
      <c r="V29315" s="71"/>
    </row>
    <row r="29316" spans="22:22" x14ac:dyDescent="0.35">
      <c r="V29316" s="71"/>
    </row>
    <row r="29317" spans="22:22" x14ac:dyDescent="0.35">
      <c r="V29317" s="71"/>
    </row>
    <row r="29318" spans="22:22" x14ac:dyDescent="0.35">
      <c r="V29318" s="71"/>
    </row>
    <row r="29319" spans="22:22" x14ac:dyDescent="0.35">
      <c r="V29319" s="71"/>
    </row>
    <row r="29320" spans="22:22" x14ac:dyDescent="0.35">
      <c r="V29320" s="71"/>
    </row>
    <row r="29321" spans="22:22" x14ac:dyDescent="0.35">
      <c r="V29321" s="71"/>
    </row>
    <row r="29322" spans="22:22" x14ac:dyDescent="0.35">
      <c r="V29322" s="71"/>
    </row>
    <row r="29323" spans="22:22" x14ac:dyDescent="0.35">
      <c r="V29323" s="71"/>
    </row>
    <row r="29324" spans="22:22" x14ac:dyDescent="0.35">
      <c r="V29324" s="71"/>
    </row>
    <row r="29325" spans="22:22" x14ac:dyDescent="0.35">
      <c r="V29325" s="71"/>
    </row>
    <row r="29326" spans="22:22" x14ac:dyDescent="0.35">
      <c r="V29326" s="71"/>
    </row>
    <row r="29327" spans="22:22" x14ac:dyDescent="0.35">
      <c r="V29327" s="71"/>
    </row>
    <row r="29328" spans="22:22" x14ac:dyDescent="0.35">
      <c r="V29328" s="71"/>
    </row>
    <row r="29329" spans="22:22" x14ac:dyDescent="0.35">
      <c r="V29329" s="71"/>
    </row>
    <row r="29330" spans="22:22" x14ac:dyDescent="0.35">
      <c r="V29330" s="71"/>
    </row>
    <row r="29331" spans="22:22" x14ac:dyDescent="0.35">
      <c r="V29331" s="71"/>
    </row>
    <row r="29332" spans="22:22" x14ac:dyDescent="0.35">
      <c r="V29332" s="71"/>
    </row>
    <row r="29333" spans="22:22" x14ac:dyDescent="0.35">
      <c r="V29333" s="71"/>
    </row>
    <row r="29334" spans="22:22" x14ac:dyDescent="0.35">
      <c r="V29334" s="71"/>
    </row>
    <row r="29335" spans="22:22" x14ac:dyDescent="0.35">
      <c r="V29335" s="71"/>
    </row>
    <row r="29336" spans="22:22" x14ac:dyDescent="0.35">
      <c r="V29336" s="71"/>
    </row>
    <row r="29337" spans="22:22" x14ac:dyDescent="0.35">
      <c r="V29337" s="71"/>
    </row>
    <row r="29338" spans="22:22" x14ac:dyDescent="0.35">
      <c r="V29338" s="71"/>
    </row>
    <row r="29339" spans="22:22" x14ac:dyDescent="0.35">
      <c r="V29339" s="71"/>
    </row>
    <row r="29340" spans="22:22" x14ac:dyDescent="0.35">
      <c r="V29340" s="71"/>
    </row>
    <row r="29341" spans="22:22" x14ac:dyDescent="0.35">
      <c r="V29341" s="71"/>
    </row>
    <row r="29342" spans="22:22" x14ac:dyDescent="0.35">
      <c r="V29342" s="71"/>
    </row>
    <row r="29343" spans="22:22" x14ac:dyDescent="0.35">
      <c r="V29343" s="71"/>
    </row>
    <row r="29344" spans="22:22" x14ac:dyDescent="0.35">
      <c r="V29344" s="71"/>
    </row>
    <row r="29345" spans="22:22" x14ac:dyDescent="0.35">
      <c r="V29345" s="71"/>
    </row>
    <row r="29346" spans="22:22" x14ac:dyDescent="0.35">
      <c r="V29346" s="71"/>
    </row>
    <row r="29347" spans="22:22" x14ac:dyDescent="0.35">
      <c r="V29347" s="71"/>
    </row>
    <row r="29348" spans="22:22" x14ac:dyDescent="0.35">
      <c r="V29348" s="71"/>
    </row>
    <row r="29349" spans="22:22" x14ac:dyDescent="0.35">
      <c r="V29349" s="71"/>
    </row>
    <row r="29350" spans="22:22" x14ac:dyDescent="0.35">
      <c r="V29350" s="71"/>
    </row>
    <row r="29351" spans="22:22" x14ac:dyDescent="0.35">
      <c r="V29351" s="71"/>
    </row>
    <row r="29352" spans="22:22" x14ac:dyDescent="0.35">
      <c r="V29352" s="71"/>
    </row>
    <row r="29353" spans="22:22" x14ac:dyDescent="0.35">
      <c r="V29353" s="71"/>
    </row>
    <row r="29354" spans="22:22" x14ac:dyDescent="0.35">
      <c r="V29354" s="71"/>
    </row>
    <row r="29355" spans="22:22" x14ac:dyDescent="0.35">
      <c r="V29355" s="71"/>
    </row>
    <row r="29356" spans="22:22" x14ac:dyDescent="0.35">
      <c r="V29356" s="71"/>
    </row>
    <row r="29357" spans="22:22" x14ac:dyDescent="0.35">
      <c r="V29357" s="71"/>
    </row>
    <row r="29358" spans="22:22" x14ac:dyDescent="0.35">
      <c r="V29358" s="71"/>
    </row>
    <row r="29359" spans="22:22" x14ac:dyDescent="0.35">
      <c r="V29359" s="17"/>
    </row>
    <row r="29360" spans="22:22" x14ac:dyDescent="0.35">
      <c r="V29360" s="71"/>
    </row>
    <row r="29361" spans="22:22" x14ac:dyDescent="0.35">
      <c r="V29361" s="71"/>
    </row>
    <row r="29362" spans="22:22" x14ac:dyDescent="0.35">
      <c r="V29362" s="71"/>
    </row>
    <row r="29363" spans="22:22" x14ac:dyDescent="0.35">
      <c r="V29363" s="71"/>
    </row>
    <row r="29364" spans="22:22" x14ac:dyDescent="0.35">
      <c r="V29364" s="71"/>
    </row>
    <row r="29365" spans="22:22" x14ac:dyDescent="0.35">
      <c r="V29365" s="71"/>
    </row>
    <row r="29366" spans="22:22" x14ac:dyDescent="0.35">
      <c r="V29366" s="71"/>
    </row>
    <row r="29367" spans="22:22" x14ac:dyDescent="0.35">
      <c r="V29367" s="71"/>
    </row>
    <row r="29368" spans="22:22" x14ac:dyDescent="0.35">
      <c r="V29368" s="71"/>
    </row>
    <row r="29369" spans="22:22" x14ac:dyDescent="0.35">
      <c r="V29369" s="71"/>
    </row>
    <row r="29370" spans="22:22" x14ac:dyDescent="0.35">
      <c r="V29370" s="71"/>
    </row>
    <row r="29371" spans="22:22" x14ac:dyDescent="0.35">
      <c r="V29371" s="71"/>
    </row>
    <row r="29372" spans="22:22" x14ac:dyDescent="0.35">
      <c r="V29372" s="71"/>
    </row>
    <row r="29373" spans="22:22" x14ac:dyDescent="0.35">
      <c r="V29373" s="71"/>
    </row>
    <row r="29374" spans="22:22" x14ac:dyDescent="0.35">
      <c r="V29374" s="71"/>
    </row>
    <row r="29375" spans="22:22" x14ac:dyDescent="0.35">
      <c r="V29375" s="71"/>
    </row>
    <row r="29376" spans="22:22" x14ac:dyDescent="0.35">
      <c r="V29376" s="71"/>
    </row>
    <row r="29377" spans="22:22" x14ac:dyDescent="0.35">
      <c r="V29377" s="71"/>
    </row>
    <row r="29378" spans="22:22" x14ac:dyDescent="0.35">
      <c r="V29378" s="71"/>
    </row>
    <row r="29379" spans="22:22" x14ac:dyDescent="0.35">
      <c r="V29379" s="71"/>
    </row>
    <row r="29380" spans="22:22" x14ac:dyDescent="0.35">
      <c r="V29380" s="71"/>
    </row>
    <row r="29381" spans="22:22" x14ac:dyDescent="0.35">
      <c r="V29381" s="71"/>
    </row>
    <row r="29382" spans="22:22" x14ac:dyDescent="0.35">
      <c r="V29382" s="71"/>
    </row>
    <row r="29383" spans="22:22" x14ac:dyDescent="0.35">
      <c r="V29383" s="71"/>
    </row>
    <row r="29384" spans="22:22" x14ac:dyDescent="0.35">
      <c r="V29384" s="71"/>
    </row>
    <row r="29385" spans="22:22" x14ac:dyDescent="0.35">
      <c r="V29385" s="71"/>
    </row>
    <row r="29386" spans="22:22" x14ac:dyDescent="0.35">
      <c r="V29386" s="71"/>
    </row>
    <row r="29387" spans="22:22" x14ac:dyDescent="0.35">
      <c r="V29387" s="71"/>
    </row>
    <row r="29388" spans="22:22" x14ac:dyDescent="0.35">
      <c r="V29388" s="71"/>
    </row>
    <row r="29389" spans="22:22" x14ac:dyDescent="0.35">
      <c r="V29389" s="71"/>
    </row>
    <row r="29390" spans="22:22" x14ac:dyDescent="0.35">
      <c r="V29390" s="71"/>
    </row>
    <row r="29391" spans="22:22" x14ac:dyDescent="0.35">
      <c r="V29391" s="71"/>
    </row>
    <row r="29392" spans="22:22" x14ac:dyDescent="0.35">
      <c r="V29392" s="71"/>
    </row>
    <row r="29393" spans="22:22" x14ac:dyDescent="0.35">
      <c r="V29393" s="71"/>
    </row>
    <row r="29394" spans="22:22" x14ac:dyDescent="0.35">
      <c r="V29394" s="71"/>
    </row>
    <row r="29395" spans="22:22" x14ac:dyDescent="0.35">
      <c r="V29395" s="71"/>
    </row>
    <row r="29396" spans="22:22" x14ac:dyDescent="0.35">
      <c r="V29396" s="71"/>
    </row>
    <row r="29397" spans="22:22" x14ac:dyDescent="0.35">
      <c r="V29397" s="71"/>
    </row>
    <row r="29398" spans="22:22" x14ac:dyDescent="0.35">
      <c r="V29398" s="71"/>
    </row>
    <row r="29399" spans="22:22" x14ac:dyDescent="0.35">
      <c r="V29399" s="71"/>
    </row>
    <row r="29400" spans="22:22" x14ac:dyDescent="0.35">
      <c r="V29400" s="71"/>
    </row>
    <row r="29401" spans="22:22" x14ac:dyDescent="0.35">
      <c r="V29401" s="71"/>
    </row>
    <row r="29402" spans="22:22" x14ac:dyDescent="0.35">
      <c r="V29402" s="71"/>
    </row>
    <row r="29403" spans="22:22" x14ac:dyDescent="0.35">
      <c r="V29403" s="71"/>
    </row>
    <row r="29404" spans="22:22" x14ac:dyDescent="0.35">
      <c r="V29404" s="71"/>
    </row>
    <row r="29405" spans="22:22" x14ac:dyDescent="0.35">
      <c r="V29405" s="71"/>
    </row>
    <row r="29406" spans="22:22" x14ac:dyDescent="0.35">
      <c r="V29406" s="71"/>
    </row>
    <row r="29407" spans="22:22" x14ac:dyDescent="0.35">
      <c r="V29407" s="71"/>
    </row>
    <row r="29408" spans="22:22" x14ac:dyDescent="0.35">
      <c r="V29408" s="71"/>
    </row>
    <row r="29409" spans="22:22" x14ac:dyDescent="0.35">
      <c r="V29409" s="71"/>
    </row>
    <row r="29410" spans="22:22" x14ac:dyDescent="0.35">
      <c r="V29410" s="71"/>
    </row>
    <row r="29411" spans="22:22" x14ac:dyDescent="0.35">
      <c r="V29411" s="71"/>
    </row>
    <row r="29412" spans="22:22" x14ac:dyDescent="0.35">
      <c r="V29412" s="71"/>
    </row>
    <row r="29413" spans="22:22" x14ac:dyDescent="0.35">
      <c r="V29413" s="71"/>
    </row>
    <row r="29414" spans="22:22" x14ac:dyDescent="0.35">
      <c r="V29414" s="71"/>
    </row>
    <row r="29415" spans="22:22" x14ac:dyDescent="0.35">
      <c r="V29415" s="71"/>
    </row>
    <row r="29416" spans="22:22" x14ac:dyDescent="0.35">
      <c r="V29416" s="71"/>
    </row>
    <row r="29417" spans="22:22" x14ac:dyDescent="0.35">
      <c r="V29417" s="71"/>
    </row>
    <row r="29418" spans="22:22" x14ac:dyDescent="0.35">
      <c r="V29418" s="71"/>
    </row>
    <row r="29419" spans="22:22" x14ac:dyDescent="0.35">
      <c r="V29419" s="71"/>
    </row>
    <row r="29420" spans="22:22" x14ac:dyDescent="0.35">
      <c r="V29420" s="71"/>
    </row>
    <row r="29421" spans="22:22" x14ac:dyDescent="0.35">
      <c r="V29421" s="71"/>
    </row>
    <row r="29422" spans="22:22" x14ac:dyDescent="0.35">
      <c r="V29422" s="71"/>
    </row>
    <row r="29423" spans="22:22" x14ac:dyDescent="0.35">
      <c r="V29423" s="71"/>
    </row>
    <row r="29424" spans="22:22" x14ac:dyDescent="0.35">
      <c r="V29424" s="71"/>
    </row>
    <row r="29425" spans="22:22" x14ac:dyDescent="0.35">
      <c r="V29425" s="71"/>
    </row>
    <row r="29426" spans="22:22" x14ac:dyDescent="0.35">
      <c r="V29426" s="71"/>
    </row>
    <row r="29427" spans="22:22" x14ac:dyDescent="0.35">
      <c r="V29427" s="71"/>
    </row>
    <row r="29428" spans="22:22" x14ac:dyDescent="0.35">
      <c r="V29428" s="71"/>
    </row>
    <row r="29429" spans="22:22" x14ac:dyDescent="0.35">
      <c r="V29429" s="71"/>
    </row>
    <row r="29430" spans="22:22" x14ac:dyDescent="0.35">
      <c r="V29430" s="71"/>
    </row>
    <row r="29431" spans="22:22" x14ac:dyDescent="0.35">
      <c r="V29431" s="71"/>
    </row>
    <row r="29432" spans="22:22" x14ac:dyDescent="0.35">
      <c r="V29432" s="71"/>
    </row>
    <row r="29433" spans="22:22" x14ac:dyDescent="0.35">
      <c r="V29433" s="71"/>
    </row>
    <row r="29434" spans="22:22" x14ac:dyDescent="0.35">
      <c r="V29434" s="71"/>
    </row>
    <row r="29435" spans="22:22" x14ac:dyDescent="0.35">
      <c r="V29435" s="71"/>
    </row>
    <row r="29436" spans="22:22" x14ac:dyDescent="0.35">
      <c r="V29436" s="71"/>
    </row>
    <row r="29437" spans="22:22" x14ac:dyDescent="0.35">
      <c r="V29437" s="71"/>
    </row>
    <row r="29438" spans="22:22" x14ac:dyDescent="0.35">
      <c r="V29438" s="71"/>
    </row>
    <row r="29439" spans="22:22" x14ac:dyDescent="0.35">
      <c r="V29439" s="71"/>
    </row>
    <row r="29440" spans="22:22" x14ac:dyDescent="0.35">
      <c r="V29440" s="71"/>
    </row>
    <row r="29441" spans="22:22" x14ac:dyDescent="0.35">
      <c r="V29441" s="71"/>
    </row>
    <row r="29442" spans="22:22" x14ac:dyDescent="0.35">
      <c r="V29442" s="71"/>
    </row>
    <row r="29443" spans="22:22" x14ac:dyDescent="0.35">
      <c r="V29443" s="71"/>
    </row>
    <row r="29444" spans="22:22" x14ac:dyDescent="0.35">
      <c r="V29444" s="71"/>
    </row>
    <row r="29445" spans="22:22" x14ac:dyDescent="0.35">
      <c r="V29445" s="71"/>
    </row>
    <row r="29446" spans="22:22" x14ac:dyDescent="0.35">
      <c r="V29446" s="71"/>
    </row>
    <row r="29447" spans="22:22" x14ac:dyDescent="0.35">
      <c r="V29447" s="71"/>
    </row>
    <row r="29448" spans="22:22" x14ac:dyDescent="0.35">
      <c r="V29448" s="71"/>
    </row>
    <row r="29449" spans="22:22" x14ac:dyDescent="0.35">
      <c r="V29449" s="71"/>
    </row>
    <row r="29450" spans="22:22" x14ac:dyDescent="0.35">
      <c r="V29450" s="71"/>
    </row>
    <row r="29451" spans="22:22" x14ac:dyDescent="0.35">
      <c r="V29451" s="71"/>
    </row>
    <row r="29452" spans="22:22" x14ac:dyDescent="0.35">
      <c r="V29452" s="71"/>
    </row>
    <row r="29453" spans="22:22" x14ac:dyDescent="0.35">
      <c r="V29453" s="71"/>
    </row>
    <row r="29454" spans="22:22" x14ac:dyDescent="0.35">
      <c r="V29454" s="71"/>
    </row>
    <row r="29455" spans="22:22" x14ac:dyDescent="0.35">
      <c r="V29455" s="71"/>
    </row>
    <row r="29456" spans="22:22" x14ac:dyDescent="0.35">
      <c r="V29456" s="71"/>
    </row>
    <row r="29457" spans="22:22" x14ac:dyDescent="0.35">
      <c r="V29457" s="71"/>
    </row>
    <row r="29458" spans="22:22" x14ac:dyDescent="0.35">
      <c r="V29458" s="71"/>
    </row>
    <row r="29459" spans="22:22" x14ac:dyDescent="0.35">
      <c r="V29459" s="71"/>
    </row>
    <row r="29460" spans="22:22" x14ac:dyDescent="0.35">
      <c r="V29460" s="71"/>
    </row>
    <row r="29461" spans="22:22" x14ac:dyDescent="0.35">
      <c r="V29461" s="71"/>
    </row>
    <row r="29462" spans="22:22" x14ac:dyDescent="0.35">
      <c r="V29462" s="71"/>
    </row>
    <row r="29463" spans="22:22" x14ac:dyDescent="0.35">
      <c r="V29463" s="71"/>
    </row>
    <row r="29464" spans="22:22" x14ac:dyDescent="0.35">
      <c r="V29464" s="71"/>
    </row>
    <row r="29465" spans="22:22" x14ac:dyDescent="0.35">
      <c r="V29465" s="71"/>
    </row>
    <row r="29466" spans="22:22" x14ac:dyDescent="0.35">
      <c r="V29466" s="71"/>
    </row>
    <row r="29467" spans="22:22" x14ac:dyDescent="0.35">
      <c r="V29467" s="71"/>
    </row>
    <row r="29468" spans="22:22" x14ac:dyDescent="0.35">
      <c r="V29468" s="71"/>
    </row>
    <row r="29469" spans="22:22" x14ac:dyDescent="0.35">
      <c r="V29469" s="71"/>
    </row>
    <row r="29470" spans="22:22" x14ac:dyDescent="0.35">
      <c r="V29470" s="71"/>
    </row>
    <row r="29471" spans="22:22" x14ac:dyDescent="0.35">
      <c r="V29471" s="71"/>
    </row>
    <row r="29472" spans="22:22" x14ac:dyDescent="0.35">
      <c r="V29472" s="71"/>
    </row>
    <row r="29473" spans="22:22" x14ac:dyDescent="0.35">
      <c r="V29473" s="71"/>
    </row>
    <row r="29474" spans="22:22" x14ac:dyDescent="0.35">
      <c r="V29474" s="71"/>
    </row>
    <row r="29475" spans="22:22" x14ac:dyDescent="0.35">
      <c r="V29475" s="71"/>
    </row>
    <row r="29476" spans="22:22" x14ac:dyDescent="0.35">
      <c r="V29476" s="71"/>
    </row>
    <row r="29477" spans="22:22" x14ac:dyDescent="0.35">
      <c r="V29477" s="71"/>
    </row>
    <row r="29478" spans="22:22" x14ac:dyDescent="0.35">
      <c r="V29478" s="71"/>
    </row>
    <row r="29479" spans="22:22" x14ac:dyDescent="0.35">
      <c r="V29479" s="71"/>
    </row>
    <row r="29480" spans="22:22" x14ac:dyDescent="0.35">
      <c r="V29480" s="71"/>
    </row>
    <row r="29481" spans="22:22" x14ac:dyDescent="0.35">
      <c r="V29481" s="71"/>
    </row>
    <row r="29482" spans="22:22" x14ac:dyDescent="0.35">
      <c r="V29482" s="71"/>
    </row>
    <row r="29483" spans="22:22" x14ac:dyDescent="0.35">
      <c r="V29483" s="71"/>
    </row>
    <row r="29484" spans="22:22" x14ac:dyDescent="0.35">
      <c r="V29484" s="71"/>
    </row>
    <row r="29485" spans="22:22" x14ac:dyDescent="0.35">
      <c r="V29485" s="71"/>
    </row>
    <row r="29486" spans="22:22" x14ac:dyDescent="0.35">
      <c r="V29486" s="71"/>
    </row>
    <row r="29487" spans="22:22" x14ac:dyDescent="0.35">
      <c r="V29487" s="71"/>
    </row>
    <row r="29488" spans="22:22" x14ac:dyDescent="0.35">
      <c r="V29488" s="71"/>
    </row>
    <row r="29489" spans="22:22" x14ac:dyDescent="0.35">
      <c r="V29489" s="71"/>
    </row>
    <row r="29490" spans="22:22" x14ac:dyDescent="0.35">
      <c r="V29490" s="71"/>
    </row>
    <row r="29491" spans="22:22" x14ac:dyDescent="0.35">
      <c r="V29491" s="71"/>
    </row>
    <row r="29492" spans="22:22" x14ac:dyDescent="0.35">
      <c r="V29492" s="71"/>
    </row>
    <row r="29493" spans="22:22" x14ac:dyDescent="0.35">
      <c r="V29493" s="71"/>
    </row>
    <row r="29494" spans="22:22" x14ac:dyDescent="0.35">
      <c r="V29494" s="71"/>
    </row>
    <row r="29495" spans="22:22" x14ac:dyDescent="0.35">
      <c r="V29495" s="71"/>
    </row>
    <row r="29496" spans="22:22" x14ac:dyDescent="0.35">
      <c r="V29496" s="71"/>
    </row>
    <row r="29497" spans="22:22" x14ac:dyDescent="0.35">
      <c r="V29497" s="71"/>
    </row>
    <row r="29498" spans="22:22" x14ac:dyDescent="0.35">
      <c r="V29498" s="71"/>
    </row>
    <row r="29499" spans="22:22" x14ac:dyDescent="0.35">
      <c r="V29499" s="71"/>
    </row>
    <row r="29500" spans="22:22" x14ac:dyDescent="0.35">
      <c r="V29500" s="71"/>
    </row>
    <row r="29501" spans="22:22" x14ac:dyDescent="0.35">
      <c r="V29501" s="71"/>
    </row>
    <row r="29502" spans="22:22" x14ac:dyDescent="0.35">
      <c r="V29502" s="71"/>
    </row>
    <row r="29503" spans="22:22" x14ac:dyDescent="0.35">
      <c r="V29503" s="71"/>
    </row>
    <row r="29504" spans="22:22" x14ac:dyDescent="0.35">
      <c r="V29504" s="71"/>
    </row>
    <row r="29505" spans="22:22" x14ac:dyDescent="0.35">
      <c r="V29505" s="71"/>
    </row>
    <row r="29506" spans="22:22" x14ac:dyDescent="0.35">
      <c r="V29506" s="71"/>
    </row>
    <row r="29507" spans="22:22" x14ac:dyDescent="0.35">
      <c r="V29507" s="71"/>
    </row>
    <row r="29508" spans="22:22" x14ac:dyDescent="0.35">
      <c r="V29508" s="71"/>
    </row>
    <row r="29509" spans="22:22" x14ac:dyDescent="0.35">
      <c r="V29509" s="71"/>
    </row>
    <row r="29510" spans="22:22" x14ac:dyDescent="0.35">
      <c r="V29510" s="71"/>
    </row>
    <row r="29511" spans="22:22" x14ac:dyDescent="0.35">
      <c r="V29511" s="71"/>
    </row>
    <row r="29512" spans="22:22" x14ac:dyDescent="0.35">
      <c r="V29512" s="71"/>
    </row>
    <row r="29513" spans="22:22" x14ac:dyDescent="0.35">
      <c r="V29513" s="71"/>
    </row>
    <row r="29514" spans="22:22" x14ac:dyDescent="0.35">
      <c r="V29514" s="71"/>
    </row>
    <row r="29515" spans="22:22" x14ac:dyDescent="0.35">
      <c r="V29515" s="71"/>
    </row>
    <row r="29516" spans="22:22" x14ac:dyDescent="0.35">
      <c r="V29516" s="71"/>
    </row>
    <row r="29517" spans="22:22" x14ac:dyDescent="0.35">
      <c r="V29517" s="71"/>
    </row>
    <row r="29518" spans="22:22" x14ac:dyDescent="0.35">
      <c r="V29518" s="71"/>
    </row>
    <row r="29519" spans="22:22" x14ac:dyDescent="0.35">
      <c r="V29519" s="71"/>
    </row>
    <row r="29520" spans="22:22" x14ac:dyDescent="0.35">
      <c r="V29520" s="71"/>
    </row>
    <row r="29521" spans="22:22" x14ac:dyDescent="0.35">
      <c r="V29521" s="71"/>
    </row>
    <row r="29522" spans="22:22" x14ac:dyDescent="0.35">
      <c r="V29522" s="71"/>
    </row>
    <row r="29523" spans="22:22" x14ac:dyDescent="0.35">
      <c r="V29523" s="71"/>
    </row>
    <row r="29524" spans="22:22" x14ac:dyDescent="0.35">
      <c r="V29524" s="71"/>
    </row>
    <row r="29525" spans="22:22" x14ac:dyDescent="0.35">
      <c r="V29525" s="71"/>
    </row>
    <row r="29526" spans="22:22" x14ac:dyDescent="0.35">
      <c r="V29526" s="71"/>
    </row>
    <row r="29527" spans="22:22" x14ac:dyDescent="0.35">
      <c r="V29527" s="71"/>
    </row>
    <row r="29528" spans="22:22" x14ac:dyDescent="0.35">
      <c r="V29528" s="71"/>
    </row>
    <row r="29529" spans="22:22" x14ac:dyDescent="0.35">
      <c r="V29529" s="71"/>
    </row>
    <row r="29530" spans="22:22" x14ac:dyDescent="0.35">
      <c r="V29530" s="71"/>
    </row>
    <row r="29531" spans="22:22" x14ac:dyDescent="0.35">
      <c r="V29531" s="71"/>
    </row>
    <row r="29532" spans="22:22" x14ac:dyDescent="0.35">
      <c r="V29532" s="71"/>
    </row>
    <row r="29533" spans="22:22" x14ac:dyDescent="0.35">
      <c r="V29533" s="71"/>
    </row>
    <row r="29534" spans="22:22" x14ac:dyDescent="0.35">
      <c r="V29534" s="71"/>
    </row>
    <row r="29535" spans="22:22" x14ac:dyDescent="0.35">
      <c r="V29535" s="71"/>
    </row>
    <row r="29536" spans="22:22" x14ac:dyDescent="0.35">
      <c r="V29536" s="71"/>
    </row>
    <row r="29537" spans="22:22" x14ac:dyDescent="0.35">
      <c r="V29537" s="71"/>
    </row>
    <row r="29538" spans="22:22" x14ac:dyDescent="0.35">
      <c r="V29538" s="71"/>
    </row>
    <row r="29539" spans="22:22" x14ac:dyDescent="0.35">
      <c r="V29539" s="71"/>
    </row>
    <row r="29540" spans="22:22" x14ac:dyDescent="0.35">
      <c r="V29540" s="71"/>
    </row>
    <row r="29541" spans="22:22" x14ac:dyDescent="0.35">
      <c r="V29541" s="71"/>
    </row>
    <row r="29542" spans="22:22" x14ac:dyDescent="0.35">
      <c r="V29542" s="71"/>
    </row>
    <row r="29543" spans="22:22" x14ac:dyDescent="0.35">
      <c r="V29543" s="71"/>
    </row>
    <row r="29544" spans="22:22" x14ac:dyDescent="0.35">
      <c r="V29544" s="71"/>
    </row>
    <row r="29545" spans="22:22" x14ac:dyDescent="0.35">
      <c r="V29545" s="71"/>
    </row>
    <row r="29546" spans="22:22" x14ac:dyDescent="0.35">
      <c r="V29546" s="71"/>
    </row>
    <row r="29547" spans="22:22" x14ac:dyDescent="0.35">
      <c r="V29547" s="71"/>
    </row>
    <row r="29548" spans="22:22" x14ac:dyDescent="0.35">
      <c r="V29548" s="71"/>
    </row>
    <row r="29549" spans="22:22" x14ac:dyDescent="0.35">
      <c r="V29549" s="71"/>
    </row>
    <row r="29550" spans="22:22" x14ac:dyDescent="0.35">
      <c r="V29550" s="71"/>
    </row>
    <row r="29551" spans="22:22" x14ac:dyDescent="0.35">
      <c r="V29551" s="71"/>
    </row>
    <row r="29552" spans="22:22" x14ac:dyDescent="0.35">
      <c r="V29552" s="71"/>
    </row>
    <row r="29553" spans="22:22" x14ac:dyDescent="0.35">
      <c r="V29553" s="71"/>
    </row>
    <row r="29554" spans="22:22" x14ac:dyDescent="0.35">
      <c r="V29554" s="71"/>
    </row>
    <row r="29555" spans="22:22" x14ac:dyDescent="0.35">
      <c r="V29555" s="71"/>
    </row>
    <row r="29556" spans="22:22" x14ac:dyDescent="0.35">
      <c r="V29556" s="71"/>
    </row>
    <row r="29557" spans="22:22" x14ac:dyDescent="0.35">
      <c r="V29557" s="71"/>
    </row>
    <row r="29558" spans="22:22" x14ac:dyDescent="0.35">
      <c r="V29558" s="71"/>
    </row>
    <row r="29559" spans="22:22" x14ac:dyDescent="0.35">
      <c r="V29559" s="71"/>
    </row>
    <row r="29560" spans="22:22" x14ac:dyDescent="0.35">
      <c r="V29560" s="71"/>
    </row>
    <row r="29561" spans="22:22" x14ac:dyDescent="0.35">
      <c r="V29561" s="71"/>
    </row>
    <row r="29562" spans="22:22" x14ac:dyDescent="0.35">
      <c r="V29562" s="71"/>
    </row>
    <row r="29563" spans="22:22" x14ac:dyDescent="0.35">
      <c r="V29563" s="71"/>
    </row>
    <row r="29564" spans="22:22" x14ac:dyDescent="0.35">
      <c r="V29564" s="71"/>
    </row>
    <row r="29565" spans="22:22" x14ac:dyDescent="0.35">
      <c r="V29565" s="71"/>
    </row>
    <row r="29566" spans="22:22" x14ac:dyDescent="0.35">
      <c r="V29566" s="71"/>
    </row>
    <row r="29567" spans="22:22" x14ac:dyDescent="0.35">
      <c r="V29567" s="71"/>
    </row>
    <row r="29568" spans="22:22" x14ac:dyDescent="0.35">
      <c r="V29568" s="71"/>
    </row>
    <row r="29569" spans="22:22" x14ac:dyDescent="0.35">
      <c r="V29569" s="71"/>
    </row>
    <row r="29570" spans="22:22" x14ac:dyDescent="0.35">
      <c r="V29570" s="71"/>
    </row>
    <row r="29571" spans="22:22" x14ac:dyDescent="0.35">
      <c r="V29571" s="71"/>
    </row>
    <row r="29572" spans="22:22" x14ac:dyDescent="0.35">
      <c r="V29572" s="71"/>
    </row>
    <row r="29573" spans="22:22" x14ac:dyDescent="0.35">
      <c r="V29573" s="71"/>
    </row>
    <row r="29574" spans="22:22" x14ac:dyDescent="0.35">
      <c r="V29574" s="71"/>
    </row>
    <row r="29575" spans="22:22" x14ac:dyDescent="0.35">
      <c r="V29575" s="71"/>
    </row>
    <row r="29576" spans="22:22" x14ac:dyDescent="0.35">
      <c r="V29576" s="71"/>
    </row>
    <row r="29577" spans="22:22" x14ac:dyDescent="0.35">
      <c r="V29577" s="71"/>
    </row>
    <row r="29578" spans="22:22" x14ac:dyDescent="0.35">
      <c r="V29578" s="71"/>
    </row>
    <row r="29579" spans="22:22" x14ac:dyDescent="0.35">
      <c r="V29579" s="71"/>
    </row>
    <row r="29580" spans="22:22" x14ac:dyDescent="0.35">
      <c r="V29580" s="71"/>
    </row>
    <row r="29581" spans="22:22" x14ac:dyDescent="0.35">
      <c r="V29581" s="71"/>
    </row>
    <row r="29582" spans="22:22" x14ac:dyDescent="0.35">
      <c r="V29582" s="71"/>
    </row>
    <row r="29583" spans="22:22" x14ac:dyDescent="0.35">
      <c r="V29583" s="71"/>
    </row>
    <row r="29584" spans="22:22" x14ac:dyDescent="0.35">
      <c r="V29584" s="71"/>
    </row>
    <row r="29585" spans="22:22" x14ac:dyDescent="0.35">
      <c r="V29585" s="71"/>
    </row>
    <row r="29586" spans="22:22" x14ac:dyDescent="0.35">
      <c r="V29586" s="71"/>
    </row>
    <row r="29587" spans="22:22" x14ac:dyDescent="0.35">
      <c r="V29587" s="71"/>
    </row>
    <row r="29588" spans="22:22" x14ac:dyDescent="0.35">
      <c r="V29588" s="71"/>
    </row>
    <row r="29589" spans="22:22" x14ac:dyDescent="0.35">
      <c r="V29589" s="71"/>
    </row>
    <row r="29590" spans="22:22" x14ac:dyDescent="0.35">
      <c r="V29590" s="71"/>
    </row>
    <row r="29591" spans="22:22" x14ac:dyDescent="0.35">
      <c r="V29591" s="71"/>
    </row>
    <row r="29592" spans="22:22" x14ac:dyDescent="0.35">
      <c r="V29592" s="71"/>
    </row>
    <row r="29593" spans="22:22" x14ac:dyDescent="0.35">
      <c r="V29593" s="71"/>
    </row>
    <row r="29594" spans="22:22" x14ac:dyDescent="0.35">
      <c r="V29594" s="71"/>
    </row>
    <row r="29595" spans="22:22" x14ac:dyDescent="0.35">
      <c r="V29595" s="71"/>
    </row>
    <row r="29596" spans="22:22" x14ac:dyDescent="0.35">
      <c r="V29596" s="71"/>
    </row>
    <row r="29597" spans="22:22" x14ac:dyDescent="0.35">
      <c r="V29597" s="71"/>
    </row>
    <row r="29598" spans="22:22" x14ac:dyDescent="0.35">
      <c r="V29598" s="71"/>
    </row>
    <row r="29599" spans="22:22" x14ac:dyDescent="0.35">
      <c r="V29599" s="71"/>
    </row>
    <row r="29600" spans="22:22" x14ac:dyDescent="0.35">
      <c r="V29600" s="71"/>
    </row>
    <row r="29601" spans="22:22" x14ac:dyDescent="0.35">
      <c r="V29601" s="71"/>
    </row>
    <row r="29602" spans="22:22" x14ac:dyDescent="0.35">
      <c r="V29602" s="71"/>
    </row>
    <row r="29603" spans="22:22" x14ac:dyDescent="0.35">
      <c r="V29603" s="71"/>
    </row>
    <row r="29604" spans="22:22" x14ac:dyDescent="0.35">
      <c r="V29604" s="71"/>
    </row>
    <row r="29605" spans="22:22" x14ac:dyDescent="0.35">
      <c r="V29605" s="71"/>
    </row>
    <row r="29606" spans="22:22" x14ac:dyDescent="0.35">
      <c r="V29606" s="71"/>
    </row>
    <row r="29607" spans="22:22" x14ac:dyDescent="0.35">
      <c r="V29607" s="71"/>
    </row>
    <row r="29608" spans="22:22" x14ac:dyDescent="0.35">
      <c r="V29608" s="71"/>
    </row>
    <row r="29609" spans="22:22" x14ac:dyDescent="0.35">
      <c r="V29609" s="71"/>
    </row>
    <row r="29610" spans="22:22" x14ac:dyDescent="0.35">
      <c r="V29610" s="71"/>
    </row>
    <row r="29611" spans="22:22" x14ac:dyDescent="0.35">
      <c r="V29611" s="71"/>
    </row>
    <row r="29612" spans="22:22" x14ac:dyDescent="0.35">
      <c r="V29612" s="71"/>
    </row>
    <row r="29613" spans="22:22" x14ac:dyDescent="0.35">
      <c r="V29613" s="71"/>
    </row>
    <row r="29614" spans="22:22" x14ac:dyDescent="0.35">
      <c r="V29614" s="71"/>
    </row>
    <row r="29615" spans="22:22" x14ac:dyDescent="0.35">
      <c r="V29615" s="71"/>
    </row>
    <row r="29616" spans="22:22" x14ac:dyDescent="0.35">
      <c r="V29616" s="71"/>
    </row>
    <row r="29617" spans="22:22" x14ac:dyDescent="0.35">
      <c r="V29617" s="71"/>
    </row>
    <row r="29618" spans="22:22" x14ac:dyDescent="0.35">
      <c r="V29618" s="71"/>
    </row>
    <row r="29619" spans="22:22" x14ac:dyDescent="0.35">
      <c r="V29619" s="71"/>
    </row>
    <row r="29620" spans="22:22" x14ac:dyDescent="0.35">
      <c r="V29620" s="71"/>
    </row>
    <row r="29621" spans="22:22" x14ac:dyDescent="0.35">
      <c r="V29621" s="71"/>
    </row>
    <row r="29622" spans="22:22" x14ac:dyDescent="0.35">
      <c r="V29622" s="71"/>
    </row>
    <row r="29623" spans="22:22" x14ac:dyDescent="0.35">
      <c r="V29623" s="71"/>
    </row>
    <row r="29624" spans="22:22" x14ac:dyDescent="0.35">
      <c r="V29624" s="71"/>
    </row>
    <row r="29625" spans="22:22" x14ac:dyDescent="0.35">
      <c r="V29625" s="71"/>
    </row>
    <row r="29626" spans="22:22" x14ac:dyDescent="0.35">
      <c r="V29626" s="71"/>
    </row>
    <row r="29627" spans="22:22" x14ac:dyDescent="0.35">
      <c r="V29627" s="71"/>
    </row>
    <row r="29628" spans="22:22" x14ac:dyDescent="0.35">
      <c r="V29628" s="71"/>
    </row>
    <row r="29629" spans="22:22" x14ac:dyDescent="0.35">
      <c r="V29629" s="71"/>
    </row>
    <row r="29630" spans="22:22" x14ac:dyDescent="0.35">
      <c r="V29630" s="71"/>
    </row>
    <row r="29631" spans="22:22" x14ac:dyDescent="0.35">
      <c r="V29631" s="71"/>
    </row>
    <row r="29632" spans="22:22" x14ac:dyDescent="0.35">
      <c r="V29632" s="71"/>
    </row>
    <row r="29633" spans="22:22" x14ac:dyDescent="0.35">
      <c r="V29633" s="71"/>
    </row>
    <row r="29634" spans="22:22" x14ac:dyDescent="0.35">
      <c r="V29634" s="71"/>
    </row>
    <row r="29635" spans="22:22" x14ac:dyDescent="0.35">
      <c r="V29635" s="71"/>
    </row>
    <row r="29636" spans="22:22" x14ac:dyDescent="0.35">
      <c r="V29636" s="71"/>
    </row>
    <row r="29637" spans="22:22" x14ac:dyDescent="0.35">
      <c r="V29637" s="71"/>
    </row>
    <row r="29638" spans="22:22" x14ac:dyDescent="0.35">
      <c r="V29638" s="71"/>
    </row>
    <row r="29639" spans="22:22" x14ac:dyDescent="0.35">
      <c r="V29639" s="71"/>
    </row>
    <row r="29640" spans="22:22" x14ac:dyDescent="0.35">
      <c r="V29640" s="71"/>
    </row>
    <row r="29641" spans="22:22" x14ac:dyDescent="0.35">
      <c r="V29641" s="71"/>
    </row>
    <row r="29642" spans="22:22" x14ac:dyDescent="0.35">
      <c r="V29642" s="71"/>
    </row>
    <row r="29643" spans="22:22" x14ac:dyDescent="0.35">
      <c r="V29643" s="71"/>
    </row>
    <row r="29644" spans="22:22" x14ac:dyDescent="0.35">
      <c r="V29644" s="71"/>
    </row>
    <row r="29645" spans="22:22" x14ac:dyDescent="0.35">
      <c r="V29645" s="71"/>
    </row>
    <row r="29646" spans="22:22" x14ac:dyDescent="0.35">
      <c r="V29646" s="71"/>
    </row>
    <row r="29647" spans="22:22" x14ac:dyDescent="0.35">
      <c r="V29647" s="71"/>
    </row>
    <row r="29648" spans="22:22" x14ac:dyDescent="0.35">
      <c r="V29648" s="71"/>
    </row>
    <row r="29649" spans="22:22" x14ac:dyDescent="0.35">
      <c r="V29649" s="71"/>
    </row>
    <row r="29650" spans="22:22" x14ac:dyDescent="0.35">
      <c r="V29650" s="71"/>
    </row>
    <row r="29651" spans="22:22" x14ac:dyDescent="0.35">
      <c r="V29651" s="71"/>
    </row>
    <row r="29652" spans="22:22" x14ac:dyDescent="0.35">
      <c r="V29652" s="71"/>
    </row>
    <row r="29653" spans="22:22" x14ac:dyDescent="0.35">
      <c r="V29653" s="71"/>
    </row>
    <row r="29654" spans="22:22" x14ac:dyDescent="0.35">
      <c r="V29654" s="71"/>
    </row>
    <row r="29655" spans="22:22" x14ac:dyDescent="0.35">
      <c r="V29655" s="71"/>
    </row>
    <row r="29656" spans="22:22" x14ac:dyDescent="0.35">
      <c r="V29656" s="71"/>
    </row>
    <row r="29657" spans="22:22" x14ac:dyDescent="0.35">
      <c r="V29657" s="71"/>
    </row>
    <row r="29658" spans="22:22" x14ac:dyDescent="0.35">
      <c r="V29658" s="71"/>
    </row>
    <row r="29659" spans="22:22" x14ac:dyDescent="0.35">
      <c r="V29659" s="71"/>
    </row>
    <row r="29660" spans="22:22" x14ac:dyDescent="0.35">
      <c r="V29660" s="71"/>
    </row>
    <row r="29661" spans="22:22" x14ac:dyDescent="0.35">
      <c r="V29661" s="71"/>
    </row>
    <row r="29662" spans="22:22" x14ac:dyDescent="0.35">
      <c r="V29662" s="71"/>
    </row>
    <row r="29663" spans="22:22" x14ac:dyDescent="0.35">
      <c r="V29663" s="71"/>
    </row>
    <row r="29664" spans="22:22" x14ac:dyDescent="0.35">
      <c r="V29664" s="71"/>
    </row>
    <row r="29665" spans="22:22" x14ac:dyDescent="0.35">
      <c r="V29665" s="71"/>
    </row>
    <row r="29666" spans="22:22" x14ac:dyDescent="0.35">
      <c r="V29666" s="71"/>
    </row>
    <row r="29667" spans="22:22" x14ac:dyDescent="0.35">
      <c r="V29667" s="71"/>
    </row>
    <row r="29668" spans="22:22" x14ac:dyDescent="0.35">
      <c r="V29668" s="71"/>
    </row>
    <row r="29669" spans="22:22" x14ac:dyDescent="0.35">
      <c r="V29669" s="71"/>
    </row>
    <row r="29670" spans="22:22" x14ac:dyDescent="0.35">
      <c r="V29670" s="71"/>
    </row>
    <row r="29671" spans="22:22" x14ac:dyDescent="0.35">
      <c r="V29671" s="71"/>
    </row>
    <row r="29672" spans="22:22" x14ac:dyDescent="0.35">
      <c r="V29672" s="71"/>
    </row>
    <row r="29673" spans="22:22" x14ac:dyDescent="0.35">
      <c r="V29673" s="71"/>
    </row>
    <row r="29674" spans="22:22" x14ac:dyDescent="0.35">
      <c r="V29674" s="71"/>
    </row>
    <row r="29675" spans="22:22" x14ac:dyDescent="0.35">
      <c r="V29675" s="71"/>
    </row>
    <row r="29676" spans="22:22" x14ac:dyDescent="0.35">
      <c r="V29676" s="71"/>
    </row>
    <row r="29677" spans="22:22" x14ac:dyDescent="0.35">
      <c r="V29677" s="71"/>
    </row>
    <row r="29678" spans="22:22" x14ac:dyDescent="0.35">
      <c r="V29678" s="71"/>
    </row>
    <row r="29679" spans="22:22" x14ac:dyDescent="0.35">
      <c r="V29679" s="71"/>
    </row>
    <row r="29680" spans="22:22" x14ac:dyDescent="0.35">
      <c r="V29680" s="71"/>
    </row>
    <row r="29681" spans="22:22" x14ac:dyDescent="0.35">
      <c r="V29681" s="71"/>
    </row>
    <row r="29682" spans="22:22" x14ac:dyDescent="0.35">
      <c r="V29682" s="71"/>
    </row>
    <row r="29683" spans="22:22" x14ac:dyDescent="0.35">
      <c r="V29683" s="71"/>
    </row>
    <row r="29684" spans="22:22" x14ac:dyDescent="0.35">
      <c r="V29684" s="71"/>
    </row>
    <row r="29685" spans="22:22" x14ac:dyDescent="0.35">
      <c r="V29685" s="71"/>
    </row>
    <row r="29686" spans="22:22" x14ac:dyDescent="0.35">
      <c r="V29686" s="71"/>
    </row>
    <row r="29687" spans="22:22" x14ac:dyDescent="0.35">
      <c r="V29687" s="71"/>
    </row>
    <row r="29688" spans="22:22" x14ac:dyDescent="0.35">
      <c r="V29688" s="71"/>
    </row>
    <row r="29689" spans="22:22" x14ac:dyDescent="0.35">
      <c r="V29689" s="71"/>
    </row>
    <row r="29690" spans="22:22" x14ac:dyDescent="0.35">
      <c r="V29690" s="71"/>
    </row>
    <row r="29691" spans="22:22" x14ac:dyDescent="0.35">
      <c r="V29691" s="71"/>
    </row>
    <row r="29692" spans="22:22" x14ac:dyDescent="0.35">
      <c r="V29692" s="71"/>
    </row>
    <row r="29693" spans="22:22" x14ac:dyDescent="0.35">
      <c r="V29693" s="71"/>
    </row>
    <row r="29694" spans="22:22" x14ac:dyDescent="0.35">
      <c r="V29694" s="71"/>
    </row>
    <row r="29695" spans="22:22" x14ac:dyDescent="0.35">
      <c r="V29695" s="71"/>
    </row>
    <row r="29696" spans="22:22" x14ac:dyDescent="0.35">
      <c r="V29696" s="71"/>
    </row>
    <row r="29697" spans="22:22" x14ac:dyDescent="0.35">
      <c r="V29697" s="71"/>
    </row>
    <row r="29698" spans="22:22" x14ac:dyDescent="0.35">
      <c r="V29698" s="71"/>
    </row>
    <row r="29699" spans="22:22" x14ac:dyDescent="0.35">
      <c r="V29699" s="71"/>
    </row>
    <row r="29700" spans="22:22" x14ac:dyDescent="0.35">
      <c r="V29700" s="71"/>
    </row>
    <row r="29701" spans="22:22" x14ac:dyDescent="0.35">
      <c r="V29701" s="71"/>
    </row>
    <row r="29702" spans="22:22" x14ac:dyDescent="0.35">
      <c r="V29702" s="71"/>
    </row>
    <row r="29703" spans="22:22" x14ac:dyDescent="0.35">
      <c r="V29703" s="71"/>
    </row>
    <row r="29704" spans="22:22" x14ac:dyDescent="0.35">
      <c r="V29704" s="71"/>
    </row>
    <row r="29705" spans="22:22" x14ac:dyDescent="0.35">
      <c r="V29705" s="71"/>
    </row>
    <row r="29706" spans="22:22" x14ac:dyDescent="0.35">
      <c r="V29706" s="71"/>
    </row>
    <row r="29707" spans="22:22" x14ac:dyDescent="0.35">
      <c r="V29707" s="71"/>
    </row>
    <row r="29708" spans="22:22" x14ac:dyDescent="0.35">
      <c r="V29708" s="71"/>
    </row>
    <row r="29709" spans="22:22" x14ac:dyDescent="0.35">
      <c r="V29709" s="71"/>
    </row>
    <row r="29710" spans="22:22" x14ac:dyDescent="0.35">
      <c r="V29710" s="71"/>
    </row>
    <row r="29711" spans="22:22" x14ac:dyDescent="0.35">
      <c r="V29711" s="71"/>
    </row>
    <row r="29712" spans="22:22" x14ac:dyDescent="0.35">
      <c r="V29712" s="71"/>
    </row>
    <row r="29713" spans="22:22" x14ac:dyDescent="0.35">
      <c r="V29713" s="71"/>
    </row>
    <row r="29714" spans="22:22" x14ac:dyDescent="0.35">
      <c r="V29714" s="71"/>
    </row>
    <row r="29715" spans="22:22" x14ac:dyDescent="0.35">
      <c r="V29715" s="71"/>
    </row>
    <row r="29716" spans="22:22" x14ac:dyDescent="0.35">
      <c r="V29716" s="71"/>
    </row>
    <row r="29717" spans="22:22" x14ac:dyDescent="0.35">
      <c r="V29717" s="71"/>
    </row>
    <row r="29718" spans="22:22" x14ac:dyDescent="0.35">
      <c r="V29718" s="71"/>
    </row>
    <row r="29719" spans="22:22" x14ac:dyDescent="0.35">
      <c r="V29719" s="71"/>
    </row>
    <row r="29720" spans="22:22" x14ac:dyDescent="0.35">
      <c r="V29720" s="71"/>
    </row>
    <row r="29721" spans="22:22" x14ac:dyDescent="0.35">
      <c r="V29721" s="71"/>
    </row>
    <row r="29722" spans="22:22" x14ac:dyDescent="0.35">
      <c r="V29722" s="71"/>
    </row>
    <row r="29723" spans="22:22" x14ac:dyDescent="0.35">
      <c r="V29723" s="71"/>
    </row>
    <row r="29724" spans="22:22" x14ac:dyDescent="0.35">
      <c r="V29724" s="71"/>
    </row>
    <row r="29725" spans="22:22" x14ac:dyDescent="0.35">
      <c r="V29725" s="71"/>
    </row>
    <row r="29726" spans="22:22" x14ac:dyDescent="0.35">
      <c r="V29726" s="71"/>
    </row>
    <row r="29727" spans="22:22" x14ac:dyDescent="0.35">
      <c r="V29727" s="71"/>
    </row>
    <row r="29728" spans="22:22" x14ac:dyDescent="0.35">
      <c r="V29728" s="71"/>
    </row>
    <row r="29729" spans="22:22" x14ac:dyDescent="0.35">
      <c r="V29729" s="71"/>
    </row>
    <row r="29730" spans="22:22" x14ac:dyDescent="0.35">
      <c r="V29730" s="71"/>
    </row>
    <row r="29731" spans="22:22" x14ac:dyDescent="0.35">
      <c r="V29731" s="71"/>
    </row>
    <row r="29732" spans="22:22" x14ac:dyDescent="0.35">
      <c r="V29732" s="71"/>
    </row>
    <row r="29733" spans="22:22" x14ac:dyDescent="0.35">
      <c r="V29733" s="71"/>
    </row>
    <row r="29734" spans="22:22" x14ac:dyDescent="0.35">
      <c r="V29734" s="71"/>
    </row>
    <row r="29735" spans="22:22" x14ac:dyDescent="0.35">
      <c r="V29735" s="71"/>
    </row>
    <row r="29736" spans="22:22" x14ac:dyDescent="0.35">
      <c r="V29736" s="71"/>
    </row>
    <row r="29737" spans="22:22" x14ac:dyDescent="0.35">
      <c r="V29737" s="71"/>
    </row>
    <row r="29738" spans="22:22" x14ac:dyDescent="0.35">
      <c r="V29738" s="71"/>
    </row>
    <row r="29739" spans="22:22" x14ac:dyDescent="0.35">
      <c r="V29739" s="71"/>
    </row>
    <row r="29740" spans="22:22" x14ac:dyDescent="0.35">
      <c r="V29740" s="71"/>
    </row>
    <row r="29741" spans="22:22" x14ac:dyDescent="0.35">
      <c r="V29741" s="71"/>
    </row>
    <row r="29742" spans="22:22" x14ac:dyDescent="0.35">
      <c r="V29742" s="71"/>
    </row>
    <row r="29743" spans="22:22" x14ac:dyDescent="0.35">
      <c r="V29743" s="71"/>
    </row>
    <row r="29744" spans="22:22" x14ac:dyDescent="0.35">
      <c r="V29744" s="71"/>
    </row>
    <row r="29745" spans="22:22" x14ac:dyDescent="0.35">
      <c r="V29745" s="71"/>
    </row>
    <row r="29746" spans="22:22" x14ac:dyDescent="0.35">
      <c r="V29746" s="71"/>
    </row>
    <row r="29747" spans="22:22" x14ac:dyDescent="0.35">
      <c r="V29747" s="71"/>
    </row>
    <row r="29748" spans="22:22" x14ac:dyDescent="0.35">
      <c r="V29748" s="71"/>
    </row>
    <row r="29749" spans="22:22" x14ac:dyDescent="0.35">
      <c r="V29749" s="71"/>
    </row>
    <row r="29750" spans="22:22" x14ac:dyDescent="0.35">
      <c r="V29750" s="71"/>
    </row>
    <row r="29751" spans="22:22" x14ac:dyDescent="0.35">
      <c r="V29751" s="71"/>
    </row>
    <row r="29752" spans="22:22" x14ac:dyDescent="0.35">
      <c r="V29752" s="71"/>
    </row>
    <row r="29753" spans="22:22" x14ac:dyDescent="0.35">
      <c r="V29753" s="71"/>
    </row>
    <row r="29754" spans="22:22" x14ac:dyDescent="0.35">
      <c r="V29754" s="71"/>
    </row>
    <row r="29755" spans="22:22" x14ac:dyDescent="0.35">
      <c r="V29755" s="71"/>
    </row>
    <row r="29756" spans="22:22" x14ac:dyDescent="0.35">
      <c r="V29756" s="71"/>
    </row>
    <row r="29757" spans="22:22" x14ac:dyDescent="0.35">
      <c r="V29757" s="71"/>
    </row>
    <row r="29758" spans="22:22" x14ac:dyDescent="0.35">
      <c r="V29758" s="71"/>
    </row>
    <row r="29759" spans="22:22" x14ac:dyDescent="0.35">
      <c r="V29759" s="71"/>
    </row>
    <row r="29760" spans="22:22" x14ac:dyDescent="0.35">
      <c r="V29760" s="71"/>
    </row>
    <row r="29761" spans="22:22" x14ac:dyDescent="0.35">
      <c r="V29761" s="71"/>
    </row>
    <row r="29762" spans="22:22" x14ac:dyDescent="0.35">
      <c r="V29762" s="71"/>
    </row>
    <row r="29763" spans="22:22" x14ac:dyDescent="0.35">
      <c r="V29763" s="71"/>
    </row>
    <row r="29764" spans="22:22" x14ac:dyDescent="0.35">
      <c r="V29764" s="71"/>
    </row>
    <row r="29765" spans="22:22" x14ac:dyDescent="0.35">
      <c r="V29765" s="71"/>
    </row>
    <row r="29766" spans="22:22" x14ac:dyDescent="0.35">
      <c r="V29766" s="71"/>
    </row>
    <row r="29767" spans="22:22" x14ac:dyDescent="0.35">
      <c r="V29767" s="71"/>
    </row>
    <row r="29768" spans="22:22" x14ac:dyDescent="0.35">
      <c r="V29768" s="71"/>
    </row>
    <row r="29769" spans="22:22" x14ac:dyDescent="0.35">
      <c r="V29769" s="71"/>
    </row>
    <row r="29770" spans="22:22" x14ac:dyDescent="0.35">
      <c r="V29770" s="71"/>
    </row>
    <row r="29771" spans="22:22" x14ac:dyDescent="0.35">
      <c r="V29771" s="71"/>
    </row>
    <row r="29772" spans="22:22" x14ac:dyDescent="0.35">
      <c r="V29772" s="71"/>
    </row>
    <row r="29773" spans="22:22" x14ac:dyDescent="0.35">
      <c r="V29773" s="71"/>
    </row>
    <row r="29774" spans="22:22" x14ac:dyDescent="0.35">
      <c r="V29774" s="71"/>
    </row>
    <row r="29775" spans="22:22" x14ac:dyDescent="0.35">
      <c r="V29775" s="71"/>
    </row>
    <row r="29776" spans="22:22" x14ac:dyDescent="0.35">
      <c r="V29776" s="71"/>
    </row>
    <row r="29777" spans="22:22" x14ac:dyDescent="0.35">
      <c r="V29777" s="71"/>
    </row>
    <row r="29778" spans="22:22" x14ac:dyDescent="0.35">
      <c r="V29778" s="71"/>
    </row>
    <row r="29779" spans="22:22" x14ac:dyDescent="0.35">
      <c r="V29779" s="71"/>
    </row>
    <row r="29780" spans="22:22" x14ac:dyDescent="0.35">
      <c r="V29780" s="71"/>
    </row>
    <row r="29781" spans="22:22" x14ac:dyDescent="0.35">
      <c r="V29781" s="71"/>
    </row>
    <row r="29782" spans="22:22" x14ac:dyDescent="0.35">
      <c r="V29782" s="71"/>
    </row>
    <row r="29783" spans="22:22" x14ac:dyDescent="0.35">
      <c r="V29783" s="71"/>
    </row>
    <row r="29784" spans="22:22" x14ac:dyDescent="0.35">
      <c r="V29784" s="71"/>
    </row>
    <row r="29785" spans="22:22" x14ac:dyDescent="0.35">
      <c r="V29785" s="71"/>
    </row>
    <row r="29786" spans="22:22" x14ac:dyDescent="0.35">
      <c r="V29786" s="71"/>
    </row>
    <row r="29787" spans="22:22" x14ac:dyDescent="0.35">
      <c r="V29787" s="71"/>
    </row>
    <row r="29788" spans="22:22" x14ac:dyDescent="0.35">
      <c r="V29788" s="71"/>
    </row>
    <row r="29789" spans="22:22" x14ac:dyDescent="0.35">
      <c r="V29789" s="71"/>
    </row>
    <row r="29790" spans="22:22" x14ac:dyDescent="0.35">
      <c r="V29790" s="71"/>
    </row>
    <row r="29791" spans="22:22" x14ac:dyDescent="0.35">
      <c r="V29791" s="71"/>
    </row>
    <row r="29792" spans="22:22" x14ac:dyDescent="0.35">
      <c r="V29792" s="71"/>
    </row>
    <row r="29793" spans="22:22" x14ac:dyDescent="0.35">
      <c r="V29793" s="71"/>
    </row>
    <row r="29794" spans="22:22" x14ac:dyDescent="0.35">
      <c r="V29794" s="17"/>
    </row>
    <row r="29795" spans="22:22" x14ac:dyDescent="0.35">
      <c r="V29795" s="17"/>
    </row>
    <row r="29796" spans="22:22" x14ac:dyDescent="0.35">
      <c r="V29796" s="17"/>
    </row>
    <row r="29797" spans="22:22" x14ac:dyDescent="0.35">
      <c r="V29797" s="17"/>
    </row>
    <row r="29798" spans="22:22" x14ac:dyDescent="0.35">
      <c r="V29798" s="17"/>
    </row>
    <row r="29799" spans="22:22" x14ac:dyDescent="0.35">
      <c r="V29799" s="17"/>
    </row>
    <row r="29800" spans="22:22" x14ac:dyDescent="0.35">
      <c r="V29800" s="17"/>
    </row>
    <row r="29801" spans="22:22" x14ac:dyDescent="0.35">
      <c r="V29801" s="17"/>
    </row>
    <row r="29802" spans="22:22" x14ac:dyDescent="0.35">
      <c r="V29802" s="17"/>
    </row>
    <row r="29803" spans="22:22" x14ac:dyDescent="0.35">
      <c r="V29803" s="17"/>
    </row>
    <row r="29804" spans="22:22" x14ac:dyDescent="0.35">
      <c r="V29804" s="17"/>
    </row>
    <row r="29805" spans="22:22" x14ac:dyDescent="0.35">
      <c r="V29805" s="17"/>
    </row>
    <row r="29806" spans="22:22" x14ac:dyDescent="0.35">
      <c r="V29806" s="17"/>
    </row>
    <row r="29807" spans="22:22" x14ac:dyDescent="0.35">
      <c r="V29807" s="17"/>
    </row>
    <row r="29808" spans="22:22" x14ac:dyDescent="0.35">
      <c r="V29808" s="17"/>
    </row>
    <row r="29809" spans="22:22" x14ac:dyDescent="0.35">
      <c r="V29809" s="17"/>
    </row>
    <row r="29810" spans="22:22" x14ac:dyDescent="0.35">
      <c r="V29810" s="17"/>
    </row>
    <row r="29811" spans="22:22" x14ac:dyDescent="0.35">
      <c r="V29811" s="17"/>
    </row>
    <row r="29812" spans="22:22" x14ac:dyDescent="0.35">
      <c r="V29812" s="17"/>
    </row>
    <row r="29813" spans="22:22" x14ac:dyDescent="0.35">
      <c r="V29813" s="17"/>
    </row>
    <row r="29814" spans="22:22" x14ac:dyDescent="0.35">
      <c r="V29814" s="17"/>
    </row>
    <row r="29815" spans="22:22" x14ac:dyDescent="0.35">
      <c r="V29815" s="17"/>
    </row>
    <row r="29816" spans="22:22" x14ac:dyDescent="0.35">
      <c r="V29816" s="17"/>
    </row>
    <row r="29817" spans="22:22" x14ac:dyDescent="0.35">
      <c r="V29817" s="17"/>
    </row>
    <row r="29818" spans="22:22" x14ac:dyDescent="0.35">
      <c r="V29818" s="17"/>
    </row>
    <row r="29819" spans="22:22" x14ac:dyDescent="0.35">
      <c r="V29819" s="17"/>
    </row>
    <row r="29820" spans="22:22" x14ac:dyDescent="0.35">
      <c r="V29820" s="17"/>
    </row>
    <row r="29821" spans="22:22" x14ac:dyDescent="0.35">
      <c r="V29821" s="17"/>
    </row>
    <row r="29822" spans="22:22" x14ac:dyDescent="0.35">
      <c r="V29822" s="17"/>
    </row>
    <row r="29823" spans="22:22" x14ac:dyDescent="0.35">
      <c r="V29823" s="17"/>
    </row>
    <row r="29824" spans="22:22" x14ac:dyDescent="0.35">
      <c r="V29824" s="17"/>
    </row>
    <row r="29825" spans="22:22" x14ac:dyDescent="0.35">
      <c r="V29825" s="17"/>
    </row>
    <row r="29826" spans="22:22" x14ac:dyDescent="0.35">
      <c r="V29826" s="17"/>
    </row>
    <row r="29827" spans="22:22" x14ac:dyDescent="0.35">
      <c r="V29827" s="17"/>
    </row>
    <row r="29828" spans="22:22" x14ac:dyDescent="0.35">
      <c r="V29828" s="17"/>
    </row>
    <row r="29829" spans="22:22" x14ac:dyDescent="0.35">
      <c r="V29829" s="17"/>
    </row>
    <row r="29830" spans="22:22" x14ac:dyDescent="0.35">
      <c r="V29830" s="17"/>
    </row>
    <row r="29831" spans="22:22" x14ac:dyDescent="0.35">
      <c r="V29831" s="17"/>
    </row>
    <row r="29832" spans="22:22" x14ac:dyDescent="0.35">
      <c r="V29832" s="17"/>
    </row>
    <row r="29833" spans="22:22" x14ac:dyDescent="0.35">
      <c r="V29833" s="17"/>
    </row>
    <row r="29834" spans="22:22" x14ac:dyDescent="0.35">
      <c r="V29834" s="17"/>
    </row>
    <row r="29835" spans="22:22" x14ac:dyDescent="0.35">
      <c r="V29835" s="17"/>
    </row>
    <row r="29836" spans="22:22" x14ac:dyDescent="0.35">
      <c r="V29836" s="17"/>
    </row>
    <row r="29837" spans="22:22" x14ac:dyDescent="0.35">
      <c r="V29837" s="17"/>
    </row>
    <row r="29838" spans="22:22" x14ac:dyDescent="0.35">
      <c r="V29838" s="17"/>
    </row>
    <row r="29839" spans="22:22" x14ac:dyDescent="0.35">
      <c r="V29839" s="17"/>
    </row>
    <row r="29840" spans="22:22" x14ac:dyDescent="0.35">
      <c r="V29840" s="17"/>
    </row>
    <row r="29841" spans="22:22" x14ac:dyDescent="0.35">
      <c r="V29841" s="17"/>
    </row>
    <row r="29842" spans="22:22" x14ac:dyDescent="0.35">
      <c r="V29842" s="17"/>
    </row>
    <row r="29843" spans="22:22" x14ac:dyDescent="0.35">
      <c r="V29843" s="17"/>
    </row>
    <row r="29844" spans="22:22" x14ac:dyDescent="0.35">
      <c r="V29844" s="17"/>
    </row>
    <row r="29845" spans="22:22" x14ac:dyDescent="0.35">
      <c r="V29845" s="17"/>
    </row>
    <row r="29846" spans="22:22" x14ac:dyDescent="0.35">
      <c r="V29846" s="17"/>
    </row>
    <row r="29847" spans="22:22" x14ac:dyDescent="0.35">
      <c r="V29847" s="17"/>
    </row>
    <row r="29848" spans="22:22" x14ac:dyDescent="0.35">
      <c r="V29848" s="17"/>
    </row>
    <row r="29849" spans="22:22" x14ac:dyDescent="0.35">
      <c r="V29849" s="17"/>
    </row>
    <row r="29850" spans="22:22" x14ac:dyDescent="0.35">
      <c r="V29850" s="17"/>
    </row>
    <row r="29851" spans="22:22" x14ac:dyDescent="0.35">
      <c r="V29851" s="17"/>
    </row>
    <row r="29852" spans="22:22" x14ac:dyDescent="0.35">
      <c r="V29852" s="17"/>
    </row>
    <row r="29853" spans="22:22" x14ac:dyDescent="0.35">
      <c r="V29853" s="17"/>
    </row>
    <row r="29854" spans="22:22" x14ac:dyDescent="0.35">
      <c r="V29854" s="17"/>
    </row>
    <row r="29855" spans="22:22" x14ac:dyDescent="0.35">
      <c r="V29855" s="17"/>
    </row>
    <row r="29856" spans="22:22" x14ac:dyDescent="0.35">
      <c r="V29856" s="17"/>
    </row>
    <row r="29857" spans="22:22" x14ac:dyDescent="0.35">
      <c r="V29857" s="17"/>
    </row>
    <row r="29858" spans="22:22" x14ac:dyDescent="0.35">
      <c r="V29858" s="17"/>
    </row>
    <row r="29859" spans="22:22" x14ac:dyDescent="0.35">
      <c r="V29859" s="17"/>
    </row>
    <row r="29860" spans="22:22" x14ac:dyDescent="0.35">
      <c r="V29860" s="17"/>
    </row>
    <row r="29861" spans="22:22" x14ac:dyDescent="0.35">
      <c r="V29861" s="17"/>
    </row>
    <row r="29862" spans="22:22" x14ac:dyDescent="0.35">
      <c r="V29862" s="17"/>
    </row>
    <row r="29863" spans="22:22" x14ac:dyDescent="0.35">
      <c r="V29863" s="17"/>
    </row>
    <row r="29864" spans="22:22" x14ac:dyDescent="0.35">
      <c r="V29864" s="17"/>
    </row>
    <row r="29865" spans="22:22" x14ac:dyDescent="0.35">
      <c r="V29865" s="17"/>
    </row>
    <row r="29866" spans="22:22" x14ac:dyDescent="0.35">
      <c r="V29866" s="17"/>
    </row>
    <row r="29867" spans="22:22" x14ac:dyDescent="0.35">
      <c r="V29867" s="17"/>
    </row>
    <row r="29868" spans="22:22" x14ac:dyDescent="0.35">
      <c r="V29868" s="17"/>
    </row>
    <row r="29869" spans="22:22" x14ac:dyDescent="0.35">
      <c r="V29869" s="17"/>
    </row>
    <row r="29870" spans="22:22" x14ac:dyDescent="0.35">
      <c r="V29870" s="17"/>
    </row>
    <row r="29871" spans="22:22" x14ac:dyDescent="0.35">
      <c r="V29871" s="17"/>
    </row>
    <row r="29872" spans="22:22" x14ac:dyDescent="0.35">
      <c r="V29872" s="17"/>
    </row>
    <row r="29873" spans="22:22" x14ac:dyDescent="0.35">
      <c r="V29873" s="17"/>
    </row>
    <row r="29874" spans="22:22" x14ac:dyDescent="0.35">
      <c r="V29874" s="17"/>
    </row>
    <row r="29875" spans="22:22" x14ac:dyDescent="0.35">
      <c r="V29875" s="17"/>
    </row>
    <row r="29876" spans="22:22" x14ac:dyDescent="0.35">
      <c r="V29876" s="17"/>
    </row>
    <row r="29877" spans="22:22" x14ac:dyDescent="0.35">
      <c r="V29877" s="17"/>
    </row>
    <row r="29878" spans="22:22" x14ac:dyDescent="0.35">
      <c r="V29878" s="17"/>
    </row>
    <row r="29879" spans="22:22" x14ac:dyDescent="0.35">
      <c r="V29879" s="17"/>
    </row>
    <row r="29880" spans="22:22" x14ac:dyDescent="0.35">
      <c r="V29880" s="17"/>
    </row>
    <row r="29881" spans="22:22" x14ac:dyDescent="0.35">
      <c r="V29881" s="17"/>
    </row>
    <row r="29882" spans="22:22" x14ac:dyDescent="0.35">
      <c r="V29882" s="17"/>
    </row>
    <row r="29883" spans="22:22" x14ac:dyDescent="0.35">
      <c r="V29883" s="17"/>
    </row>
    <row r="29884" spans="22:22" x14ac:dyDescent="0.35">
      <c r="V29884" s="17"/>
    </row>
    <row r="29885" spans="22:22" x14ac:dyDescent="0.35">
      <c r="V29885" s="17"/>
    </row>
    <row r="29886" spans="22:22" x14ac:dyDescent="0.35">
      <c r="V29886" s="17"/>
    </row>
    <row r="29887" spans="22:22" x14ac:dyDescent="0.35">
      <c r="V29887" s="17"/>
    </row>
    <row r="29888" spans="22:22" x14ac:dyDescent="0.35">
      <c r="V29888" s="17"/>
    </row>
    <row r="29889" spans="22:22" x14ac:dyDescent="0.35">
      <c r="V29889" s="17"/>
    </row>
    <row r="29890" spans="22:22" x14ac:dyDescent="0.35">
      <c r="V29890" s="17"/>
    </row>
    <row r="29891" spans="22:22" x14ac:dyDescent="0.35">
      <c r="V29891" s="17"/>
    </row>
    <row r="29892" spans="22:22" x14ac:dyDescent="0.35">
      <c r="V29892" s="17"/>
    </row>
    <row r="29893" spans="22:22" x14ac:dyDescent="0.35">
      <c r="V29893" s="17"/>
    </row>
    <row r="29894" spans="22:22" x14ac:dyDescent="0.35">
      <c r="V29894" s="17"/>
    </row>
    <row r="29895" spans="22:22" x14ac:dyDescent="0.35">
      <c r="V29895" s="17"/>
    </row>
    <row r="29896" spans="22:22" x14ac:dyDescent="0.35">
      <c r="V29896" s="17"/>
    </row>
    <row r="29897" spans="22:22" x14ac:dyDescent="0.35">
      <c r="V29897" s="17"/>
    </row>
    <row r="29898" spans="22:22" x14ac:dyDescent="0.35">
      <c r="V29898" s="17"/>
    </row>
    <row r="29899" spans="22:22" x14ac:dyDescent="0.35">
      <c r="V29899" s="17"/>
    </row>
    <row r="29900" spans="22:22" x14ac:dyDescent="0.35">
      <c r="V29900" s="17"/>
    </row>
    <row r="29901" spans="22:22" x14ac:dyDescent="0.35">
      <c r="V29901" s="17"/>
    </row>
    <row r="29902" spans="22:22" x14ac:dyDescent="0.35">
      <c r="V29902" s="17"/>
    </row>
    <row r="29903" spans="22:22" x14ac:dyDescent="0.35">
      <c r="V29903" s="17"/>
    </row>
    <row r="29904" spans="22:22" x14ac:dyDescent="0.35">
      <c r="V29904" s="17"/>
    </row>
    <row r="29905" spans="22:22" x14ac:dyDescent="0.35">
      <c r="V29905" s="17"/>
    </row>
    <row r="29906" spans="22:22" x14ac:dyDescent="0.35">
      <c r="V29906" s="17"/>
    </row>
    <row r="29907" spans="22:22" x14ac:dyDescent="0.35">
      <c r="V29907" s="17"/>
    </row>
    <row r="29908" spans="22:22" x14ac:dyDescent="0.35">
      <c r="V29908" s="17"/>
    </row>
    <row r="29909" spans="22:22" x14ac:dyDescent="0.35">
      <c r="V29909" s="17"/>
    </row>
    <row r="29910" spans="22:22" x14ac:dyDescent="0.35">
      <c r="V29910" s="17"/>
    </row>
    <row r="29911" spans="22:22" x14ac:dyDescent="0.35">
      <c r="V29911" s="17"/>
    </row>
    <row r="29912" spans="22:22" x14ac:dyDescent="0.35">
      <c r="V29912" s="17"/>
    </row>
    <row r="29913" spans="22:22" x14ac:dyDescent="0.35">
      <c r="V29913" s="17"/>
    </row>
    <row r="29914" spans="22:22" x14ac:dyDescent="0.35">
      <c r="V29914" s="17"/>
    </row>
    <row r="29915" spans="22:22" x14ac:dyDescent="0.35">
      <c r="V29915" s="17"/>
    </row>
    <row r="29916" spans="22:22" x14ac:dyDescent="0.35">
      <c r="V29916" s="17"/>
    </row>
    <row r="29917" spans="22:22" x14ac:dyDescent="0.35">
      <c r="V29917" s="17"/>
    </row>
    <row r="29918" spans="22:22" x14ac:dyDescent="0.35">
      <c r="V29918" s="17"/>
    </row>
    <row r="29919" spans="22:22" x14ac:dyDescent="0.35">
      <c r="V29919" s="17"/>
    </row>
    <row r="29920" spans="22:22" x14ac:dyDescent="0.35">
      <c r="V29920" s="17"/>
    </row>
    <row r="29921" spans="22:22" x14ac:dyDescent="0.35">
      <c r="V29921" s="17"/>
    </row>
    <row r="29922" spans="22:22" x14ac:dyDescent="0.35">
      <c r="V29922" s="17"/>
    </row>
    <row r="29923" spans="22:22" x14ac:dyDescent="0.35">
      <c r="V29923" s="17"/>
    </row>
    <row r="29924" spans="22:22" x14ac:dyDescent="0.35">
      <c r="V29924" s="17"/>
    </row>
    <row r="29925" spans="22:22" x14ac:dyDescent="0.35">
      <c r="V29925" s="17"/>
    </row>
    <row r="29926" spans="22:22" x14ac:dyDescent="0.35">
      <c r="V29926" s="17"/>
    </row>
    <row r="29927" spans="22:22" x14ac:dyDescent="0.35">
      <c r="V29927" s="17"/>
    </row>
    <row r="29928" spans="22:22" x14ac:dyDescent="0.35">
      <c r="V29928" s="17"/>
    </row>
    <row r="29929" spans="22:22" x14ac:dyDescent="0.35">
      <c r="V29929" s="17"/>
    </row>
    <row r="29930" spans="22:22" x14ac:dyDescent="0.35">
      <c r="V29930" s="17"/>
    </row>
    <row r="29931" spans="22:22" x14ac:dyDescent="0.35">
      <c r="V29931" s="17"/>
    </row>
    <row r="29932" spans="22:22" x14ac:dyDescent="0.35">
      <c r="V29932" s="17"/>
    </row>
    <row r="29933" spans="22:22" x14ac:dyDescent="0.35">
      <c r="V29933" s="17"/>
    </row>
    <row r="29934" spans="22:22" x14ac:dyDescent="0.35">
      <c r="V29934" s="17"/>
    </row>
    <row r="29935" spans="22:22" x14ac:dyDescent="0.35">
      <c r="V29935" s="17"/>
    </row>
    <row r="29936" spans="22:22" x14ac:dyDescent="0.35">
      <c r="V29936" s="17"/>
    </row>
    <row r="29937" spans="22:22" x14ac:dyDescent="0.35">
      <c r="V29937" s="17"/>
    </row>
    <row r="29938" spans="22:22" x14ac:dyDescent="0.35">
      <c r="V29938" s="17"/>
    </row>
    <row r="29939" spans="22:22" x14ac:dyDescent="0.35">
      <c r="V29939" s="17"/>
    </row>
    <row r="29940" spans="22:22" x14ac:dyDescent="0.35">
      <c r="V29940" s="17"/>
    </row>
    <row r="29941" spans="22:22" x14ac:dyDescent="0.35">
      <c r="V29941" s="17"/>
    </row>
    <row r="29942" spans="22:22" x14ac:dyDescent="0.35">
      <c r="V29942" s="17"/>
    </row>
    <row r="29943" spans="22:22" x14ac:dyDescent="0.35">
      <c r="V29943" s="17"/>
    </row>
    <row r="29944" spans="22:22" x14ac:dyDescent="0.35">
      <c r="V29944" s="17"/>
    </row>
    <row r="29945" spans="22:22" x14ac:dyDescent="0.35">
      <c r="V29945" s="17"/>
    </row>
    <row r="29946" spans="22:22" x14ac:dyDescent="0.35">
      <c r="V29946" s="17"/>
    </row>
    <row r="29947" spans="22:22" x14ac:dyDescent="0.35">
      <c r="V29947" s="17"/>
    </row>
    <row r="29948" spans="22:22" x14ac:dyDescent="0.35">
      <c r="V29948" s="17"/>
    </row>
    <row r="29949" spans="22:22" x14ac:dyDescent="0.35">
      <c r="V29949" s="17"/>
    </row>
    <row r="29950" spans="22:22" x14ac:dyDescent="0.35">
      <c r="V29950" s="17"/>
    </row>
    <row r="29951" spans="22:22" x14ac:dyDescent="0.35">
      <c r="V29951" s="17"/>
    </row>
    <row r="29952" spans="22:22" x14ac:dyDescent="0.35">
      <c r="V29952" s="17"/>
    </row>
    <row r="29953" spans="22:22" x14ac:dyDescent="0.35">
      <c r="V29953" s="17"/>
    </row>
    <row r="29954" spans="22:22" x14ac:dyDescent="0.35">
      <c r="V29954" s="17"/>
    </row>
    <row r="29955" spans="22:22" x14ac:dyDescent="0.35">
      <c r="V29955" s="17"/>
    </row>
    <row r="29956" spans="22:22" x14ac:dyDescent="0.35">
      <c r="V29956" s="17"/>
    </row>
    <row r="29957" spans="22:22" x14ac:dyDescent="0.35">
      <c r="V29957" s="17"/>
    </row>
    <row r="29958" spans="22:22" x14ac:dyDescent="0.35">
      <c r="V29958" s="17"/>
    </row>
    <row r="29959" spans="22:22" x14ac:dyDescent="0.35">
      <c r="V29959" s="17"/>
    </row>
    <row r="29960" spans="22:22" x14ac:dyDescent="0.35">
      <c r="V29960" s="17"/>
    </row>
    <row r="29961" spans="22:22" x14ac:dyDescent="0.35">
      <c r="V29961" s="17"/>
    </row>
    <row r="29962" spans="22:22" x14ac:dyDescent="0.35">
      <c r="V29962" s="17"/>
    </row>
    <row r="29963" spans="22:22" x14ac:dyDescent="0.35">
      <c r="V29963" s="17"/>
    </row>
    <row r="29964" spans="22:22" x14ac:dyDescent="0.35">
      <c r="V29964" s="17"/>
    </row>
    <row r="29965" spans="22:22" x14ac:dyDescent="0.35">
      <c r="V29965" s="17"/>
    </row>
    <row r="29966" spans="22:22" x14ac:dyDescent="0.35">
      <c r="V29966" s="17"/>
    </row>
    <row r="29967" spans="22:22" x14ac:dyDescent="0.35">
      <c r="V29967" s="17"/>
    </row>
    <row r="29968" spans="22:22" x14ac:dyDescent="0.35">
      <c r="V29968" s="17"/>
    </row>
    <row r="29969" spans="22:22" x14ac:dyDescent="0.35">
      <c r="V29969" s="17"/>
    </row>
    <row r="29970" spans="22:22" x14ac:dyDescent="0.35">
      <c r="V29970" s="17"/>
    </row>
    <row r="29971" spans="22:22" x14ac:dyDescent="0.35">
      <c r="V29971" s="17"/>
    </row>
    <row r="29972" spans="22:22" x14ac:dyDescent="0.35">
      <c r="V29972" s="17"/>
    </row>
    <row r="29973" spans="22:22" x14ac:dyDescent="0.35">
      <c r="V29973" s="17"/>
    </row>
    <row r="29974" spans="22:22" x14ac:dyDescent="0.35">
      <c r="V29974" s="17"/>
    </row>
    <row r="29975" spans="22:22" x14ac:dyDescent="0.35">
      <c r="V29975" s="17"/>
    </row>
    <row r="29976" spans="22:22" x14ac:dyDescent="0.35">
      <c r="V29976" s="17"/>
    </row>
    <row r="29977" spans="22:22" x14ac:dyDescent="0.35">
      <c r="V29977" s="17"/>
    </row>
    <row r="29978" spans="22:22" x14ac:dyDescent="0.35">
      <c r="V29978" s="17"/>
    </row>
    <row r="29979" spans="22:22" x14ac:dyDescent="0.35">
      <c r="V29979" s="17"/>
    </row>
    <row r="29980" spans="22:22" x14ac:dyDescent="0.35">
      <c r="V29980" s="17"/>
    </row>
    <row r="29981" spans="22:22" x14ac:dyDescent="0.35">
      <c r="V29981" s="17"/>
    </row>
    <row r="29982" spans="22:22" x14ac:dyDescent="0.35">
      <c r="V29982" s="17"/>
    </row>
    <row r="29983" spans="22:22" x14ac:dyDescent="0.35">
      <c r="V29983" s="17"/>
    </row>
    <row r="29984" spans="22:22" x14ac:dyDescent="0.35">
      <c r="V29984" s="17"/>
    </row>
    <row r="29985" spans="22:22" x14ac:dyDescent="0.35">
      <c r="V29985" s="17"/>
    </row>
    <row r="29986" spans="22:22" x14ac:dyDescent="0.35">
      <c r="V29986" s="17"/>
    </row>
    <row r="29987" spans="22:22" x14ac:dyDescent="0.35">
      <c r="V29987" s="17"/>
    </row>
    <row r="29988" spans="22:22" x14ac:dyDescent="0.35">
      <c r="V29988" s="17"/>
    </row>
    <row r="29989" spans="22:22" x14ac:dyDescent="0.35">
      <c r="V29989" s="17"/>
    </row>
    <row r="29990" spans="22:22" x14ac:dyDescent="0.35">
      <c r="V29990" s="17"/>
    </row>
    <row r="29991" spans="22:22" x14ac:dyDescent="0.35">
      <c r="V29991" s="17"/>
    </row>
    <row r="29992" spans="22:22" x14ac:dyDescent="0.35">
      <c r="V29992" s="17"/>
    </row>
    <row r="29993" spans="22:22" x14ac:dyDescent="0.35">
      <c r="V29993" s="17"/>
    </row>
    <row r="29994" spans="22:22" x14ac:dyDescent="0.35">
      <c r="V29994" s="17"/>
    </row>
    <row r="29995" spans="22:22" x14ac:dyDescent="0.35">
      <c r="V29995" s="17"/>
    </row>
    <row r="29996" spans="22:22" x14ac:dyDescent="0.35">
      <c r="V29996" s="17"/>
    </row>
    <row r="29997" spans="22:22" x14ac:dyDescent="0.35">
      <c r="V29997" s="17"/>
    </row>
    <row r="29998" spans="22:22" x14ac:dyDescent="0.35">
      <c r="V29998" s="17"/>
    </row>
    <row r="29999" spans="22:22" x14ac:dyDescent="0.35">
      <c r="V29999" s="17"/>
    </row>
    <row r="30000" spans="22:22" x14ac:dyDescent="0.35">
      <c r="V30000" s="17"/>
    </row>
    <row r="30001" spans="22:22" x14ac:dyDescent="0.35">
      <c r="V30001" s="17"/>
    </row>
    <row r="30002" spans="22:22" x14ac:dyDescent="0.35">
      <c r="V30002" s="17"/>
    </row>
    <row r="30003" spans="22:22" x14ac:dyDescent="0.35">
      <c r="V30003" s="17"/>
    </row>
    <row r="30004" spans="22:22" x14ac:dyDescent="0.35">
      <c r="V30004" s="17"/>
    </row>
    <row r="30005" spans="22:22" x14ac:dyDescent="0.35">
      <c r="V30005" s="17"/>
    </row>
    <row r="30006" spans="22:22" x14ac:dyDescent="0.35">
      <c r="V30006" s="17"/>
    </row>
    <row r="30007" spans="22:22" x14ac:dyDescent="0.35">
      <c r="V30007" s="17"/>
    </row>
    <row r="30008" spans="22:22" x14ac:dyDescent="0.35">
      <c r="V30008" s="17"/>
    </row>
    <row r="30009" spans="22:22" x14ac:dyDescent="0.35">
      <c r="V30009" s="17"/>
    </row>
    <row r="30010" spans="22:22" x14ac:dyDescent="0.35">
      <c r="V30010" s="17"/>
    </row>
    <row r="30011" spans="22:22" x14ac:dyDescent="0.35">
      <c r="V30011" s="17"/>
    </row>
    <row r="30012" spans="22:22" x14ac:dyDescent="0.35">
      <c r="V30012" s="17"/>
    </row>
    <row r="30013" spans="22:22" x14ac:dyDescent="0.35">
      <c r="V30013" s="17"/>
    </row>
    <row r="30014" spans="22:22" x14ac:dyDescent="0.35">
      <c r="V30014" s="17"/>
    </row>
    <row r="30015" spans="22:22" x14ac:dyDescent="0.35">
      <c r="V30015" s="17"/>
    </row>
    <row r="30016" spans="22:22" x14ac:dyDescent="0.35">
      <c r="V30016" s="17"/>
    </row>
    <row r="30017" spans="22:22" x14ac:dyDescent="0.35">
      <c r="V30017" s="17"/>
    </row>
    <row r="30018" spans="22:22" x14ac:dyDescent="0.35">
      <c r="V30018" s="17"/>
    </row>
    <row r="30019" spans="22:22" x14ac:dyDescent="0.35">
      <c r="V30019" s="17"/>
    </row>
    <row r="30020" spans="22:22" x14ac:dyDescent="0.35">
      <c r="V30020" s="17"/>
    </row>
    <row r="30021" spans="22:22" x14ac:dyDescent="0.35">
      <c r="V30021" s="17"/>
    </row>
    <row r="30022" spans="22:22" x14ac:dyDescent="0.35">
      <c r="V30022" s="17"/>
    </row>
    <row r="30023" spans="22:22" x14ac:dyDescent="0.35">
      <c r="V30023" s="17"/>
    </row>
    <row r="30024" spans="22:22" x14ac:dyDescent="0.35">
      <c r="V30024" s="17"/>
    </row>
    <row r="30025" spans="22:22" x14ac:dyDescent="0.35">
      <c r="V30025" s="17"/>
    </row>
    <row r="30026" spans="22:22" x14ac:dyDescent="0.35">
      <c r="V30026" s="17"/>
    </row>
    <row r="30027" spans="22:22" x14ac:dyDescent="0.35">
      <c r="V30027" s="17"/>
    </row>
    <row r="30028" spans="22:22" x14ac:dyDescent="0.35">
      <c r="V30028" s="17"/>
    </row>
    <row r="30029" spans="22:22" x14ac:dyDescent="0.35">
      <c r="V30029" s="17"/>
    </row>
    <row r="30030" spans="22:22" x14ac:dyDescent="0.35">
      <c r="V30030" s="17"/>
    </row>
    <row r="30031" spans="22:22" x14ac:dyDescent="0.35">
      <c r="V30031" s="17"/>
    </row>
    <row r="30032" spans="22:22" x14ac:dyDescent="0.35">
      <c r="V30032" s="17"/>
    </row>
    <row r="30033" spans="22:22" x14ac:dyDescent="0.35">
      <c r="V30033" s="17"/>
    </row>
    <row r="30034" spans="22:22" x14ac:dyDescent="0.35">
      <c r="V30034" s="17"/>
    </row>
    <row r="30035" spans="22:22" x14ac:dyDescent="0.35">
      <c r="V30035" s="17"/>
    </row>
    <row r="30036" spans="22:22" x14ac:dyDescent="0.35">
      <c r="V30036" s="17"/>
    </row>
    <row r="30037" spans="22:22" x14ac:dyDescent="0.35">
      <c r="V30037" s="17"/>
    </row>
    <row r="30038" spans="22:22" x14ac:dyDescent="0.35">
      <c r="V30038" s="17"/>
    </row>
    <row r="30039" spans="22:22" x14ac:dyDescent="0.35">
      <c r="V30039" s="17"/>
    </row>
    <row r="30040" spans="22:22" x14ac:dyDescent="0.35">
      <c r="V30040" s="17"/>
    </row>
    <row r="30041" spans="22:22" x14ac:dyDescent="0.35">
      <c r="V30041" s="17"/>
    </row>
    <row r="30042" spans="22:22" x14ac:dyDescent="0.35">
      <c r="V30042" s="17"/>
    </row>
    <row r="30043" spans="22:22" x14ac:dyDescent="0.35">
      <c r="V30043" s="17"/>
    </row>
    <row r="30044" spans="22:22" x14ac:dyDescent="0.35">
      <c r="V30044" s="17"/>
    </row>
    <row r="30045" spans="22:22" x14ac:dyDescent="0.35">
      <c r="V30045" s="17"/>
    </row>
    <row r="30046" spans="22:22" x14ac:dyDescent="0.35">
      <c r="V30046" s="17"/>
    </row>
    <row r="30047" spans="22:22" x14ac:dyDescent="0.35">
      <c r="V30047" s="17"/>
    </row>
    <row r="30048" spans="22:22" x14ac:dyDescent="0.35">
      <c r="V30048" s="17"/>
    </row>
    <row r="30049" spans="22:22" x14ac:dyDescent="0.35">
      <c r="V30049" s="17"/>
    </row>
    <row r="30050" spans="22:22" x14ac:dyDescent="0.35">
      <c r="V30050" s="17"/>
    </row>
    <row r="30051" spans="22:22" x14ac:dyDescent="0.35">
      <c r="V30051" s="17"/>
    </row>
    <row r="30052" spans="22:22" x14ac:dyDescent="0.35">
      <c r="V30052" s="17"/>
    </row>
    <row r="30053" spans="22:22" x14ac:dyDescent="0.35">
      <c r="V30053" s="17"/>
    </row>
    <row r="30054" spans="22:22" x14ac:dyDescent="0.35">
      <c r="V30054" s="17"/>
    </row>
    <row r="30055" spans="22:22" x14ac:dyDescent="0.35">
      <c r="V30055" s="17"/>
    </row>
    <row r="30056" spans="22:22" x14ac:dyDescent="0.35">
      <c r="V30056" s="17"/>
    </row>
    <row r="30057" spans="22:22" x14ac:dyDescent="0.35">
      <c r="V30057" s="17"/>
    </row>
    <row r="30058" spans="22:22" x14ac:dyDescent="0.35">
      <c r="V30058" s="17"/>
    </row>
    <row r="30059" spans="22:22" x14ac:dyDescent="0.35">
      <c r="V30059" s="17"/>
    </row>
    <row r="30060" spans="22:22" x14ac:dyDescent="0.35">
      <c r="V30060" s="17"/>
    </row>
    <row r="30061" spans="22:22" x14ac:dyDescent="0.35">
      <c r="V30061" s="17"/>
    </row>
    <row r="30062" spans="22:22" x14ac:dyDescent="0.35">
      <c r="V30062" s="17"/>
    </row>
    <row r="30063" spans="22:22" x14ac:dyDescent="0.35">
      <c r="V30063" s="17"/>
    </row>
    <row r="30064" spans="22:22" x14ac:dyDescent="0.35">
      <c r="V30064" s="17"/>
    </row>
    <row r="30065" spans="22:22" x14ac:dyDescent="0.35">
      <c r="V30065" s="17"/>
    </row>
    <row r="30066" spans="22:22" x14ac:dyDescent="0.35">
      <c r="V30066" s="17"/>
    </row>
    <row r="30067" spans="22:22" x14ac:dyDescent="0.35">
      <c r="V30067" s="17"/>
    </row>
    <row r="30068" spans="22:22" x14ac:dyDescent="0.35">
      <c r="V30068" s="17"/>
    </row>
    <row r="30069" spans="22:22" x14ac:dyDescent="0.35">
      <c r="V30069" s="17"/>
    </row>
    <row r="30070" spans="22:22" x14ac:dyDescent="0.35">
      <c r="V30070" s="17"/>
    </row>
    <row r="30071" spans="22:22" x14ac:dyDescent="0.35">
      <c r="V30071" s="17"/>
    </row>
    <row r="30072" spans="22:22" x14ac:dyDescent="0.35">
      <c r="V30072" s="17"/>
    </row>
    <row r="30073" spans="22:22" x14ac:dyDescent="0.35">
      <c r="V30073" s="17"/>
    </row>
    <row r="30074" spans="22:22" x14ac:dyDescent="0.35">
      <c r="V30074" s="17"/>
    </row>
    <row r="30075" spans="22:22" x14ac:dyDescent="0.35">
      <c r="V30075" s="17"/>
    </row>
    <row r="30076" spans="22:22" x14ac:dyDescent="0.35">
      <c r="V30076" s="17"/>
    </row>
    <row r="30077" spans="22:22" x14ac:dyDescent="0.35">
      <c r="V30077" s="17"/>
    </row>
    <row r="30078" spans="22:22" x14ac:dyDescent="0.35">
      <c r="V30078" s="17"/>
    </row>
    <row r="30079" spans="22:22" x14ac:dyDescent="0.35">
      <c r="V30079" s="17"/>
    </row>
    <row r="30080" spans="22:22" x14ac:dyDescent="0.35">
      <c r="V30080" s="17"/>
    </row>
    <row r="30081" spans="22:22" x14ac:dyDescent="0.35">
      <c r="V30081" s="17"/>
    </row>
    <row r="30082" spans="22:22" x14ac:dyDescent="0.35">
      <c r="V30082" s="17"/>
    </row>
    <row r="30083" spans="22:22" x14ac:dyDescent="0.35">
      <c r="V30083" s="17"/>
    </row>
    <row r="30084" spans="22:22" x14ac:dyDescent="0.35">
      <c r="V30084" s="17"/>
    </row>
    <row r="30085" spans="22:22" x14ac:dyDescent="0.35">
      <c r="V30085" s="17"/>
    </row>
    <row r="30086" spans="22:22" x14ac:dyDescent="0.35">
      <c r="V30086" s="17"/>
    </row>
    <row r="30087" spans="22:22" x14ac:dyDescent="0.35">
      <c r="V30087" s="17"/>
    </row>
    <row r="30088" spans="22:22" x14ac:dyDescent="0.35">
      <c r="V30088" s="17"/>
    </row>
    <row r="30089" spans="22:22" x14ac:dyDescent="0.35">
      <c r="V30089" s="17"/>
    </row>
    <row r="30090" spans="22:22" x14ac:dyDescent="0.35">
      <c r="V30090" s="17"/>
    </row>
    <row r="30091" spans="22:22" x14ac:dyDescent="0.35">
      <c r="V30091" s="17"/>
    </row>
    <row r="30092" spans="22:22" x14ac:dyDescent="0.35">
      <c r="V30092" s="17"/>
    </row>
    <row r="30093" spans="22:22" x14ac:dyDescent="0.35">
      <c r="V30093" s="17"/>
    </row>
    <row r="30094" spans="22:22" x14ac:dyDescent="0.35">
      <c r="V30094" s="17"/>
    </row>
    <row r="30095" spans="22:22" x14ac:dyDescent="0.35">
      <c r="V30095" s="17"/>
    </row>
    <row r="30096" spans="22:22" x14ac:dyDescent="0.35">
      <c r="V30096" s="17"/>
    </row>
    <row r="30097" spans="22:22" x14ac:dyDescent="0.35">
      <c r="V30097" s="17"/>
    </row>
    <row r="30098" spans="22:22" x14ac:dyDescent="0.35">
      <c r="V30098" s="17"/>
    </row>
    <row r="30099" spans="22:22" x14ac:dyDescent="0.35">
      <c r="V30099" s="17"/>
    </row>
    <row r="30100" spans="22:22" x14ac:dyDescent="0.35">
      <c r="V30100" s="17"/>
    </row>
    <row r="30101" spans="22:22" x14ac:dyDescent="0.35">
      <c r="V30101" s="17"/>
    </row>
    <row r="30102" spans="22:22" x14ac:dyDescent="0.35">
      <c r="V30102" s="17"/>
    </row>
    <row r="30103" spans="22:22" x14ac:dyDescent="0.35">
      <c r="V30103" s="17"/>
    </row>
    <row r="30104" spans="22:22" x14ac:dyDescent="0.35">
      <c r="V30104" s="17"/>
    </row>
    <row r="30105" spans="22:22" x14ac:dyDescent="0.35">
      <c r="V30105" s="17"/>
    </row>
    <row r="30106" spans="22:22" x14ac:dyDescent="0.35">
      <c r="V30106" s="17"/>
    </row>
    <row r="30107" spans="22:22" x14ac:dyDescent="0.35">
      <c r="V30107" s="17"/>
    </row>
    <row r="30108" spans="22:22" x14ac:dyDescent="0.35">
      <c r="V30108" s="17"/>
    </row>
    <row r="30109" spans="22:22" x14ac:dyDescent="0.35">
      <c r="V30109" s="17"/>
    </row>
    <row r="30110" spans="22:22" x14ac:dyDescent="0.35">
      <c r="V30110" s="17"/>
    </row>
    <row r="30111" spans="22:22" x14ac:dyDescent="0.35">
      <c r="V30111" s="17"/>
    </row>
    <row r="30112" spans="22:22" x14ac:dyDescent="0.35">
      <c r="V30112" s="17"/>
    </row>
    <row r="30113" spans="22:22" x14ac:dyDescent="0.35">
      <c r="V30113" s="17"/>
    </row>
    <row r="30114" spans="22:22" x14ac:dyDescent="0.35">
      <c r="V30114" s="17"/>
    </row>
    <row r="30115" spans="22:22" x14ac:dyDescent="0.35">
      <c r="V30115" s="17"/>
    </row>
    <row r="30116" spans="22:22" x14ac:dyDescent="0.35">
      <c r="V30116" s="17"/>
    </row>
    <row r="30117" spans="22:22" x14ac:dyDescent="0.35">
      <c r="V30117" s="17"/>
    </row>
    <row r="30118" spans="22:22" x14ac:dyDescent="0.35">
      <c r="V30118" s="17"/>
    </row>
    <row r="30119" spans="22:22" x14ac:dyDescent="0.35">
      <c r="V30119" s="17"/>
    </row>
    <row r="30120" spans="22:22" x14ac:dyDescent="0.35">
      <c r="V30120" s="17"/>
    </row>
    <row r="30121" spans="22:22" x14ac:dyDescent="0.35">
      <c r="V30121" s="17"/>
    </row>
    <row r="30122" spans="22:22" x14ac:dyDescent="0.35">
      <c r="V30122" s="17"/>
    </row>
    <row r="30123" spans="22:22" x14ac:dyDescent="0.35">
      <c r="V30123" s="17"/>
    </row>
    <row r="30124" spans="22:22" x14ac:dyDescent="0.35">
      <c r="V30124" s="17"/>
    </row>
    <row r="30125" spans="22:22" x14ac:dyDescent="0.35">
      <c r="V30125" s="17"/>
    </row>
    <row r="30126" spans="22:22" x14ac:dyDescent="0.35">
      <c r="V30126" s="17"/>
    </row>
    <row r="30127" spans="22:22" x14ac:dyDescent="0.35">
      <c r="V30127" s="17"/>
    </row>
    <row r="30128" spans="22:22" x14ac:dyDescent="0.35">
      <c r="V30128" s="17"/>
    </row>
    <row r="30129" spans="22:22" x14ac:dyDescent="0.35">
      <c r="V30129" s="17"/>
    </row>
    <row r="30130" spans="22:22" x14ac:dyDescent="0.35">
      <c r="V30130" s="17"/>
    </row>
    <row r="30131" spans="22:22" x14ac:dyDescent="0.35">
      <c r="V30131" s="17"/>
    </row>
    <row r="30132" spans="22:22" x14ac:dyDescent="0.35">
      <c r="V30132" s="17"/>
    </row>
    <row r="30133" spans="22:22" x14ac:dyDescent="0.35">
      <c r="V30133" s="17"/>
    </row>
    <row r="30134" spans="22:22" x14ac:dyDescent="0.35">
      <c r="V30134" s="17"/>
    </row>
    <row r="30135" spans="22:22" x14ac:dyDescent="0.35">
      <c r="V30135" s="17"/>
    </row>
    <row r="30136" spans="22:22" x14ac:dyDescent="0.35">
      <c r="V30136" s="17"/>
    </row>
    <row r="30137" spans="22:22" x14ac:dyDescent="0.35">
      <c r="V30137" s="17"/>
    </row>
    <row r="30138" spans="22:22" x14ac:dyDescent="0.35">
      <c r="V30138" s="17"/>
    </row>
    <row r="30139" spans="22:22" x14ac:dyDescent="0.35">
      <c r="V30139" s="17"/>
    </row>
    <row r="30140" spans="22:22" x14ac:dyDescent="0.35">
      <c r="V30140" s="17"/>
    </row>
    <row r="30141" spans="22:22" x14ac:dyDescent="0.35">
      <c r="V30141" s="17"/>
    </row>
    <row r="30142" spans="22:22" x14ac:dyDescent="0.35">
      <c r="V30142" s="17"/>
    </row>
    <row r="30143" spans="22:22" x14ac:dyDescent="0.35">
      <c r="V30143" s="17"/>
    </row>
    <row r="30144" spans="22:22" x14ac:dyDescent="0.35">
      <c r="V30144" s="17"/>
    </row>
    <row r="30145" spans="22:22" x14ac:dyDescent="0.35">
      <c r="V30145" s="17"/>
    </row>
    <row r="30146" spans="22:22" x14ac:dyDescent="0.35">
      <c r="V30146" s="17"/>
    </row>
    <row r="30147" spans="22:22" x14ac:dyDescent="0.35">
      <c r="V30147" s="17"/>
    </row>
    <row r="30148" spans="22:22" x14ac:dyDescent="0.35">
      <c r="V30148" s="17"/>
    </row>
    <row r="30149" spans="22:22" x14ac:dyDescent="0.35">
      <c r="V30149" s="17"/>
    </row>
    <row r="30150" spans="22:22" x14ac:dyDescent="0.35">
      <c r="V30150" s="17"/>
    </row>
    <row r="30151" spans="22:22" x14ac:dyDescent="0.35">
      <c r="V30151" s="17"/>
    </row>
    <row r="30152" spans="22:22" x14ac:dyDescent="0.35">
      <c r="V30152" s="17"/>
    </row>
    <row r="30153" spans="22:22" x14ac:dyDescent="0.35">
      <c r="V30153" s="17"/>
    </row>
    <row r="30154" spans="22:22" x14ac:dyDescent="0.35">
      <c r="V30154" s="17"/>
    </row>
    <row r="30155" spans="22:22" x14ac:dyDescent="0.35">
      <c r="V30155" s="17"/>
    </row>
    <row r="30156" spans="22:22" x14ac:dyDescent="0.35">
      <c r="V30156" s="17"/>
    </row>
    <row r="30157" spans="22:22" x14ac:dyDescent="0.35">
      <c r="V30157" s="17"/>
    </row>
    <row r="30158" spans="22:22" x14ac:dyDescent="0.35">
      <c r="V30158" s="17"/>
    </row>
    <row r="30159" spans="22:22" x14ac:dyDescent="0.35">
      <c r="V30159" s="17"/>
    </row>
    <row r="30160" spans="22:22" x14ac:dyDescent="0.35">
      <c r="V30160" s="17"/>
    </row>
    <row r="30161" spans="22:22" x14ac:dyDescent="0.35">
      <c r="V30161" s="17"/>
    </row>
    <row r="30162" spans="22:22" x14ac:dyDescent="0.35">
      <c r="V30162" s="17"/>
    </row>
    <row r="30163" spans="22:22" x14ac:dyDescent="0.35">
      <c r="V30163" s="17"/>
    </row>
    <row r="30164" spans="22:22" x14ac:dyDescent="0.35">
      <c r="V30164" s="17"/>
    </row>
    <row r="30165" spans="22:22" x14ac:dyDescent="0.35">
      <c r="V30165" s="17"/>
    </row>
    <row r="30166" spans="22:22" x14ac:dyDescent="0.35">
      <c r="V30166" s="17"/>
    </row>
    <row r="30167" spans="22:22" x14ac:dyDescent="0.35">
      <c r="V30167" s="17"/>
    </row>
    <row r="30168" spans="22:22" x14ac:dyDescent="0.35">
      <c r="V30168" s="17"/>
    </row>
    <row r="30169" spans="22:22" x14ac:dyDescent="0.35">
      <c r="V30169" s="17"/>
    </row>
    <row r="30170" spans="22:22" x14ac:dyDescent="0.35">
      <c r="V30170" s="17"/>
    </row>
    <row r="30171" spans="22:22" x14ac:dyDescent="0.35">
      <c r="V30171" s="17"/>
    </row>
    <row r="30172" spans="22:22" x14ac:dyDescent="0.35">
      <c r="V30172" s="17"/>
    </row>
    <row r="30173" spans="22:22" x14ac:dyDescent="0.35">
      <c r="V30173" s="17"/>
    </row>
    <row r="30174" spans="22:22" x14ac:dyDescent="0.35">
      <c r="V30174" s="17"/>
    </row>
    <row r="30175" spans="22:22" x14ac:dyDescent="0.35">
      <c r="V30175" s="17"/>
    </row>
    <row r="30176" spans="22:22" x14ac:dyDescent="0.35">
      <c r="V30176" s="17"/>
    </row>
    <row r="30177" spans="22:22" x14ac:dyDescent="0.35">
      <c r="V30177" s="17"/>
    </row>
    <row r="30178" spans="22:22" x14ac:dyDescent="0.35">
      <c r="V30178" s="17"/>
    </row>
    <row r="30179" spans="22:22" x14ac:dyDescent="0.35">
      <c r="V30179" s="17"/>
    </row>
    <row r="30180" spans="22:22" x14ac:dyDescent="0.35">
      <c r="V30180" s="17"/>
    </row>
    <row r="30181" spans="22:22" x14ac:dyDescent="0.35">
      <c r="V30181" s="17"/>
    </row>
    <row r="30182" spans="22:22" x14ac:dyDescent="0.35">
      <c r="V30182" s="17"/>
    </row>
    <row r="30183" spans="22:22" x14ac:dyDescent="0.35">
      <c r="V30183" s="17"/>
    </row>
    <row r="30184" spans="22:22" x14ac:dyDescent="0.35">
      <c r="V30184" s="17"/>
    </row>
    <row r="30185" spans="22:22" x14ac:dyDescent="0.35">
      <c r="V30185" s="17"/>
    </row>
    <row r="30186" spans="22:22" x14ac:dyDescent="0.35">
      <c r="V30186" s="17"/>
    </row>
    <row r="30187" spans="22:22" x14ac:dyDescent="0.35">
      <c r="V30187" s="17"/>
    </row>
    <row r="30188" spans="22:22" x14ac:dyDescent="0.35">
      <c r="V30188" s="17"/>
    </row>
    <row r="30189" spans="22:22" x14ac:dyDescent="0.35">
      <c r="V30189" s="17"/>
    </row>
    <row r="30190" spans="22:22" x14ac:dyDescent="0.35">
      <c r="V30190" s="17"/>
    </row>
    <row r="30191" spans="22:22" x14ac:dyDescent="0.35">
      <c r="V30191" s="17"/>
    </row>
    <row r="30192" spans="22:22" x14ac:dyDescent="0.35">
      <c r="V30192" s="17"/>
    </row>
    <row r="30193" spans="22:22" x14ac:dyDescent="0.35">
      <c r="V30193" s="17"/>
    </row>
    <row r="30194" spans="22:22" x14ac:dyDescent="0.35">
      <c r="V30194" s="17"/>
    </row>
    <row r="30195" spans="22:22" x14ac:dyDescent="0.35">
      <c r="V30195" s="17"/>
    </row>
    <row r="30196" spans="22:22" x14ac:dyDescent="0.35">
      <c r="V30196" s="17"/>
    </row>
    <row r="30197" spans="22:22" x14ac:dyDescent="0.35">
      <c r="V30197" s="17"/>
    </row>
    <row r="30198" spans="22:22" x14ac:dyDescent="0.35">
      <c r="V30198" s="17"/>
    </row>
    <row r="30199" spans="22:22" x14ac:dyDescent="0.35">
      <c r="V30199" s="17"/>
    </row>
    <row r="30200" spans="22:22" x14ac:dyDescent="0.35">
      <c r="V30200" s="17"/>
    </row>
    <row r="30201" spans="22:22" x14ac:dyDescent="0.35">
      <c r="V30201" s="17"/>
    </row>
    <row r="30202" spans="22:22" x14ac:dyDescent="0.35">
      <c r="V30202" s="17"/>
    </row>
    <row r="30203" spans="22:22" x14ac:dyDescent="0.35">
      <c r="V30203" s="17"/>
    </row>
    <row r="30204" spans="22:22" x14ac:dyDescent="0.35">
      <c r="V30204" s="17"/>
    </row>
    <row r="30205" spans="22:22" x14ac:dyDescent="0.35">
      <c r="V30205" s="17"/>
    </row>
    <row r="30206" spans="22:22" x14ac:dyDescent="0.35">
      <c r="V30206" s="17"/>
    </row>
    <row r="30207" spans="22:22" x14ac:dyDescent="0.35">
      <c r="V30207" s="17"/>
    </row>
    <row r="30208" spans="22:22" x14ac:dyDescent="0.35">
      <c r="V30208" s="17"/>
    </row>
    <row r="30209" spans="22:22" x14ac:dyDescent="0.35">
      <c r="V30209" s="17"/>
    </row>
    <row r="30210" spans="22:22" x14ac:dyDescent="0.35">
      <c r="V30210" s="17"/>
    </row>
    <row r="30211" spans="22:22" x14ac:dyDescent="0.35">
      <c r="V30211" s="17"/>
    </row>
    <row r="30212" spans="22:22" x14ac:dyDescent="0.35">
      <c r="V30212" s="17"/>
    </row>
    <row r="30213" spans="22:22" x14ac:dyDescent="0.35">
      <c r="V30213" s="17"/>
    </row>
    <row r="30214" spans="22:22" x14ac:dyDescent="0.35">
      <c r="V30214" s="17"/>
    </row>
    <row r="30215" spans="22:22" x14ac:dyDescent="0.35">
      <c r="V30215" s="17"/>
    </row>
    <row r="30216" spans="22:22" x14ac:dyDescent="0.35">
      <c r="V30216" s="17"/>
    </row>
    <row r="30217" spans="22:22" x14ac:dyDescent="0.35">
      <c r="V30217" s="17"/>
    </row>
    <row r="30218" spans="22:22" x14ac:dyDescent="0.35">
      <c r="V30218" s="17"/>
    </row>
    <row r="30219" spans="22:22" x14ac:dyDescent="0.35">
      <c r="V30219" s="17"/>
    </row>
    <row r="30220" spans="22:22" x14ac:dyDescent="0.35">
      <c r="V30220" s="17"/>
    </row>
    <row r="30221" spans="22:22" x14ac:dyDescent="0.35">
      <c r="V30221" s="17"/>
    </row>
    <row r="30222" spans="22:22" x14ac:dyDescent="0.35">
      <c r="V30222" s="17"/>
    </row>
    <row r="30223" spans="22:22" x14ac:dyDescent="0.35">
      <c r="V30223" s="17"/>
    </row>
    <row r="30224" spans="22:22" x14ac:dyDescent="0.35">
      <c r="V30224" s="17"/>
    </row>
    <row r="30225" spans="22:22" x14ac:dyDescent="0.35">
      <c r="V30225" s="17"/>
    </row>
    <row r="30226" spans="22:22" x14ac:dyDescent="0.35">
      <c r="V30226" s="17"/>
    </row>
    <row r="30227" spans="22:22" x14ac:dyDescent="0.35">
      <c r="V30227" s="17"/>
    </row>
    <row r="30228" spans="22:22" x14ac:dyDescent="0.35">
      <c r="V30228" s="17"/>
    </row>
    <row r="30229" spans="22:22" x14ac:dyDescent="0.35">
      <c r="V30229" s="17"/>
    </row>
    <row r="30230" spans="22:22" x14ac:dyDescent="0.35">
      <c r="V30230" s="17"/>
    </row>
    <row r="30231" spans="22:22" x14ac:dyDescent="0.35">
      <c r="V30231" s="17"/>
    </row>
    <row r="30232" spans="22:22" x14ac:dyDescent="0.35">
      <c r="V30232" s="17"/>
    </row>
    <row r="30233" spans="22:22" x14ac:dyDescent="0.35">
      <c r="V30233" s="17"/>
    </row>
    <row r="30234" spans="22:22" x14ac:dyDescent="0.35">
      <c r="V30234" s="17"/>
    </row>
    <row r="30235" spans="22:22" x14ac:dyDescent="0.35">
      <c r="V30235" s="17"/>
    </row>
    <row r="30236" spans="22:22" x14ac:dyDescent="0.35">
      <c r="V30236" s="17"/>
    </row>
    <row r="30237" spans="22:22" x14ac:dyDescent="0.35">
      <c r="V30237" s="17"/>
    </row>
    <row r="30238" spans="22:22" x14ac:dyDescent="0.35">
      <c r="V30238" s="17"/>
    </row>
    <row r="30239" spans="22:22" x14ac:dyDescent="0.35">
      <c r="V30239" s="17"/>
    </row>
    <row r="30240" spans="22:22" x14ac:dyDescent="0.35">
      <c r="V30240" s="17"/>
    </row>
    <row r="30241" spans="22:22" x14ac:dyDescent="0.35">
      <c r="V30241" s="17"/>
    </row>
    <row r="30242" spans="22:22" x14ac:dyDescent="0.35">
      <c r="V30242" s="17"/>
    </row>
    <row r="30243" spans="22:22" x14ac:dyDescent="0.35">
      <c r="V30243" s="17"/>
    </row>
    <row r="30244" spans="22:22" x14ac:dyDescent="0.35">
      <c r="V30244" s="17"/>
    </row>
    <row r="30245" spans="22:22" x14ac:dyDescent="0.35">
      <c r="V30245" s="17"/>
    </row>
    <row r="30246" spans="22:22" x14ac:dyDescent="0.35">
      <c r="V30246" s="17"/>
    </row>
    <row r="30247" spans="22:22" x14ac:dyDescent="0.35">
      <c r="V30247" s="17"/>
    </row>
    <row r="30248" spans="22:22" x14ac:dyDescent="0.35">
      <c r="V30248" s="17"/>
    </row>
    <row r="30249" spans="22:22" x14ac:dyDescent="0.35">
      <c r="V30249" s="17"/>
    </row>
    <row r="30250" spans="22:22" x14ac:dyDescent="0.35">
      <c r="V30250" s="17"/>
    </row>
    <row r="30251" spans="22:22" x14ac:dyDescent="0.35">
      <c r="V30251" s="17"/>
    </row>
    <row r="30252" spans="22:22" x14ac:dyDescent="0.35">
      <c r="V30252" s="17"/>
    </row>
    <row r="30253" spans="22:22" x14ac:dyDescent="0.35">
      <c r="V30253" s="17"/>
    </row>
    <row r="30254" spans="22:22" x14ac:dyDescent="0.35">
      <c r="V30254" s="17"/>
    </row>
    <row r="30255" spans="22:22" x14ac:dyDescent="0.35">
      <c r="V30255" s="17"/>
    </row>
    <row r="30256" spans="22:22" x14ac:dyDescent="0.35">
      <c r="V30256" s="17"/>
    </row>
    <row r="30257" spans="22:22" x14ac:dyDescent="0.35">
      <c r="V30257" s="17"/>
    </row>
    <row r="30258" spans="22:22" x14ac:dyDescent="0.35">
      <c r="V30258" s="17"/>
    </row>
    <row r="30259" spans="22:22" x14ac:dyDescent="0.35">
      <c r="V30259" s="17"/>
    </row>
    <row r="30260" spans="22:22" x14ac:dyDescent="0.35">
      <c r="V30260" s="17"/>
    </row>
    <row r="30261" spans="22:22" x14ac:dyDescent="0.35">
      <c r="V30261" s="17"/>
    </row>
    <row r="30262" spans="22:22" x14ac:dyDescent="0.35">
      <c r="V30262" s="17"/>
    </row>
    <row r="30263" spans="22:22" x14ac:dyDescent="0.35">
      <c r="V30263" s="17"/>
    </row>
    <row r="30264" spans="22:22" x14ac:dyDescent="0.35">
      <c r="V30264" s="17"/>
    </row>
    <row r="30265" spans="22:22" x14ac:dyDescent="0.35">
      <c r="V30265" s="17"/>
    </row>
    <row r="30266" spans="22:22" x14ac:dyDescent="0.35">
      <c r="V30266" s="17"/>
    </row>
    <row r="30267" spans="22:22" x14ac:dyDescent="0.35">
      <c r="V30267" s="17"/>
    </row>
    <row r="30268" spans="22:22" x14ac:dyDescent="0.35">
      <c r="V30268" s="17"/>
    </row>
    <row r="30269" spans="22:22" x14ac:dyDescent="0.35">
      <c r="V30269" s="17"/>
    </row>
    <row r="30270" spans="22:22" x14ac:dyDescent="0.35">
      <c r="V30270" s="17"/>
    </row>
    <row r="30271" spans="22:22" x14ac:dyDescent="0.35">
      <c r="V30271" s="17"/>
    </row>
    <row r="30272" spans="22:22" x14ac:dyDescent="0.35">
      <c r="V30272" s="17"/>
    </row>
    <row r="30273" spans="22:22" x14ac:dyDescent="0.35">
      <c r="V30273" s="17"/>
    </row>
    <row r="30274" spans="22:22" x14ac:dyDescent="0.35">
      <c r="V30274" s="17"/>
    </row>
    <row r="30275" spans="22:22" x14ac:dyDescent="0.35">
      <c r="V30275" s="17"/>
    </row>
    <row r="30276" spans="22:22" x14ac:dyDescent="0.35">
      <c r="V30276" s="17"/>
    </row>
    <row r="30277" spans="22:22" x14ac:dyDescent="0.35">
      <c r="V30277" s="17"/>
    </row>
    <row r="30278" spans="22:22" x14ac:dyDescent="0.35">
      <c r="V30278" s="17"/>
    </row>
    <row r="30279" spans="22:22" x14ac:dyDescent="0.35">
      <c r="V30279" s="17"/>
    </row>
    <row r="30280" spans="22:22" x14ac:dyDescent="0.35">
      <c r="V30280" s="17"/>
    </row>
    <row r="30281" spans="22:22" x14ac:dyDescent="0.35">
      <c r="V30281" s="17"/>
    </row>
    <row r="30282" spans="22:22" x14ac:dyDescent="0.35">
      <c r="V30282" s="17"/>
    </row>
    <row r="30283" spans="22:22" x14ac:dyDescent="0.35">
      <c r="V30283" s="17"/>
    </row>
    <row r="30284" spans="22:22" x14ac:dyDescent="0.35">
      <c r="V30284" s="17"/>
    </row>
    <row r="30285" spans="22:22" x14ac:dyDescent="0.35">
      <c r="V30285" s="17"/>
    </row>
    <row r="30286" spans="22:22" x14ac:dyDescent="0.35">
      <c r="V30286" s="17"/>
    </row>
    <row r="30287" spans="22:22" x14ac:dyDescent="0.35">
      <c r="V30287" s="17"/>
    </row>
    <row r="30288" spans="22:22" x14ac:dyDescent="0.35">
      <c r="V30288" s="17"/>
    </row>
    <row r="30289" spans="22:22" x14ac:dyDescent="0.35">
      <c r="V30289" s="17"/>
    </row>
    <row r="30290" spans="22:22" x14ac:dyDescent="0.35">
      <c r="V30290" s="17"/>
    </row>
    <row r="30291" spans="22:22" x14ac:dyDescent="0.35">
      <c r="V30291" s="17"/>
    </row>
    <row r="30292" spans="22:22" x14ac:dyDescent="0.35">
      <c r="V30292" s="17"/>
    </row>
    <row r="30293" spans="22:22" x14ac:dyDescent="0.35">
      <c r="V30293" s="17"/>
    </row>
    <row r="30294" spans="22:22" x14ac:dyDescent="0.35">
      <c r="V30294" s="17"/>
    </row>
    <row r="30295" spans="22:22" x14ac:dyDescent="0.35">
      <c r="V30295" s="17"/>
    </row>
    <row r="30296" spans="22:22" x14ac:dyDescent="0.35">
      <c r="V30296" s="17"/>
    </row>
    <row r="30297" spans="22:22" x14ac:dyDescent="0.35">
      <c r="V30297" s="17"/>
    </row>
    <row r="30298" spans="22:22" x14ac:dyDescent="0.35">
      <c r="V30298" s="17"/>
    </row>
    <row r="30299" spans="22:22" x14ac:dyDescent="0.35">
      <c r="V30299" s="17"/>
    </row>
    <row r="30300" spans="22:22" x14ac:dyDescent="0.35">
      <c r="V30300" s="17"/>
    </row>
    <row r="30301" spans="22:22" x14ac:dyDescent="0.35">
      <c r="V30301" s="17"/>
    </row>
    <row r="30302" spans="22:22" x14ac:dyDescent="0.35">
      <c r="V30302" s="17"/>
    </row>
    <row r="30303" spans="22:22" x14ac:dyDescent="0.35">
      <c r="V30303" s="17"/>
    </row>
    <row r="30304" spans="22:22" x14ac:dyDescent="0.35">
      <c r="V30304" s="17"/>
    </row>
    <row r="30305" spans="22:22" x14ac:dyDescent="0.35">
      <c r="V30305" s="17"/>
    </row>
    <row r="30306" spans="22:22" x14ac:dyDescent="0.35">
      <c r="V30306" s="17"/>
    </row>
    <row r="30307" spans="22:22" x14ac:dyDescent="0.35">
      <c r="V30307" s="17"/>
    </row>
    <row r="30308" spans="22:22" x14ac:dyDescent="0.35">
      <c r="V30308" s="17"/>
    </row>
    <row r="30309" spans="22:22" x14ac:dyDescent="0.35">
      <c r="V30309" s="17"/>
    </row>
    <row r="30310" spans="22:22" x14ac:dyDescent="0.35">
      <c r="V30310" s="17"/>
    </row>
    <row r="30311" spans="22:22" x14ac:dyDescent="0.35">
      <c r="V30311" s="17"/>
    </row>
    <row r="30312" spans="22:22" x14ac:dyDescent="0.35">
      <c r="V30312" s="17"/>
    </row>
    <row r="30313" spans="22:22" x14ac:dyDescent="0.35">
      <c r="V30313" s="17"/>
    </row>
    <row r="30314" spans="22:22" x14ac:dyDescent="0.35">
      <c r="V30314" s="17"/>
    </row>
    <row r="30315" spans="22:22" x14ac:dyDescent="0.35">
      <c r="V30315" s="17"/>
    </row>
    <row r="30316" spans="22:22" x14ac:dyDescent="0.35">
      <c r="V30316" s="17"/>
    </row>
    <row r="30317" spans="22:22" x14ac:dyDescent="0.35">
      <c r="V30317" s="17"/>
    </row>
    <row r="30318" spans="22:22" x14ac:dyDescent="0.35">
      <c r="V30318" s="17"/>
    </row>
    <row r="30319" spans="22:22" x14ac:dyDescent="0.35">
      <c r="V30319" s="17"/>
    </row>
    <row r="30320" spans="22:22" x14ac:dyDescent="0.35">
      <c r="V30320" s="17"/>
    </row>
    <row r="30321" spans="22:22" x14ac:dyDescent="0.35">
      <c r="V30321" s="17"/>
    </row>
    <row r="30322" spans="22:22" x14ac:dyDescent="0.35">
      <c r="V30322" s="17"/>
    </row>
    <row r="30323" spans="22:22" x14ac:dyDescent="0.35">
      <c r="V30323" s="17"/>
    </row>
    <row r="30324" spans="22:22" x14ac:dyDescent="0.35">
      <c r="V30324" s="17"/>
    </row>
    <row r="30325" spans="22:22" x14ac:dyDescent="0.35">
      <c r="V30325" s="17"/>
    </row>
    <row r="30326" spans="22:22" x14ac:dyDescent="0.35">
      <c r="V30326" s="17"/>
    </row>
    <row r="30327" spans="22:22" x14ac:dyDescent="0.35">
      <c r="V30327" s="17"/>
    </row>
    <row r="30328" spans="22:22" x14ac:dyDescent="0.35">
      <c r="V30328" s="17"/>
    </row>
    <row r="30329" spans="22:22" x14ac:dyDescent="0.35">
      <c r="V30329" s="17"/>
    </row>
    <row r="30330" spans="22:22" x14ac:dyDescent="0.35">
      <c r="V30330" s="17"/>
    </row>
    <row r="30331" spans="22:22" x14ac:dyDescent="0.35">
      <c r="V30331" s="17"/>
    </row>
    <row r="30332" spans="22:22" x14ac:dyDescent="0.35">
      <c r="V30332" s="17"/>
    </row>
    <row r="30333" spans="22:22" x14ac:dyDescent="0.35">
      <c r="V30333" s="17"/>
    </row>
    <row r="30334" spans="22:22" x14ac:dyDescent="0.35">
      <c r="V30334" s="17"/>
    </row>
    <row r="30335" spans="22:22" x14ac:dyDescent="0.35">
      <c r="V30335" s="17"/>
    </row>
    <row r="30336" spans="22:22" x14ac:dyDescent="0.35">
      <c r="V30336" s="17"/>
    </row>
    <row r="30337" spans="22:22" x14ac:dyDescent="0.35">
      <c r="V30337" s="17"/>
    </row>
    <row r="30338" spans="22:22" x14ac:dyDescent="0.35">
      <c r="V30338" s="17"/>
    </row>
    <row r="30339" spans="22:22" x14ac:dyDescent="0.35">
      <c r="V30339" s="17"/>
    </row>
    <row r="30340" spans="22:22" x14ac:dyDescent="0.35">
      <c r="V30340" s="17"/>
    </row>
    <row r="30341" spans="22:22" x14ac:dyDescent="0.35">
      <c r="V30341" s="17"/>
    </row>
    <row r="30342" spans="22:22" x14ac:dyDescent="0.35">
      <c r="V30342" s="17"/>
    </row>
    <row r="30343" spans="22:22" x14ac:dyDescent="0.35">
      <c r="V30343" s="17"/>
    </row>
    <row r="30344" spans="22:22" x14ac:dyDescent="0.35">
      <c r="V30344" s="17"/>
    </row>
    <row r="30345" spans="22:22" x14ac:dyDescent="0.35">
      <c r="V30345" s="17"/>
    </row>
    <row r="30346" spans="22:22" x14ac:dyDescent="0.35">
      <c r="V30346" s="17"/>
    </row>
    <row r="30347" spans="22:22" x14ac:dyDescent="0.35">
      <c r="V30347" s="17"/>
    </row>
    <row r="30348" spans="22:22" x14ac:dyDescent="0.35">
      <c r="V30348" s="17"/>
    </row>
    <row r="30349" spans="22:22" x14ac:dyDescent="0.35">
      <c r="V30349" s="17"/>
    </row>
    <row r="30350" spans="22:22" x14ac:dyDescent="0.35">
      <c r="V30350" s="17"/>
    </row>
    <row r="30351" spans="22:22" x14ac:dyDescent="0.35">
      <c r="V30351" s="17"/>
    </row>
    <row r="30352" spans="22:22" x14ac:dyDescent="0.35">
      <c r="V30352" s="17"/>
    </row>
    <row r="30353" spans="22:22" x14ac:dyDescent="0.35">
      <c r="V30353" s="17"/>
    </row>
    <row r="30354" spans="22:22" x14ac:dyDescent="0.35">
      <c r="V30354" s="17"/>
    </row>
    <row r="30355" spans="22:22" x14ac:dyDescent="0.35">
      <c r="V30355" s="17"/>
    </row>
    <row r="30356" spans="22:22" x14ac:dyDescent="0.35">
      <c r="V30356" s="17"/>
    </row>
    <row r="30357" spans="22:22" x14ac:dyDescent="0.35">
      <c r="V30357" s="17"/>
    </row>
    <row r="30358" spans="22:22" x14ac:dyDescent="0.35">
      <c r="V30358" s="17"/>
    </row>
    <row r="30359" spans="22:22" x14ac:dyDescent="0.35">
      <c r="V30359" s="17"/>
    </row>
    <row r="30360" spans="22:22" x14ac:dyDescent="0.35">
      <c r="V30360" s="17"/>
    </row>
    <row r="30361" spans="22:22" x14ac:dyDescent="0.35">
      <c r="V30361" s="17"/>
    </row>
    <row r="30362" spans="22:22" x14ac:dyDescent="0.35">
      <c r="V30362" s="17"/>
    </row>
    <row r="30363" spans="22:22" x14ac:dyDescent="0.35">
      <c r="V30363" s="17"/>
    </row>
    <row r="30364" spans="22:22" x14ac:dyDescent="0.35">
      <c r="V30364" s="17"/>
    </row>
    <row r="30365" spans="22:22" x14ac:dyDescent="0.35">
      <c r="V30365" s="17"/>
    </row>
    <row r="30366" spans="22:22" x14ac:dyDescent="0.35">
      <c r="V30366" s="17"/>
    </row>
    <row r="30367" spans="22:22" x14ac:dyDescent="0.35">
      <c r="V30367" s="17"/>
    </row>
    <row r="30368" spans="22:22" x14ac:dyDescent="0.35">
      <c r="V30368" s="17"/>
    </row>
    <row r="30369" spans="22:22" x14ac:dyDescent="0.35">
      <c r="V30369" s="17"/>
    </row>
    <row r="30370" spans="22:22" x14ac:dyDescent="0.35">
      <c r="V30370" s="17"/>
    </row>
    <row r="30371" spans="22:22" x14ac:dyDescent="0.35">
      <c r="V30371" s="17"/>
    </row>
    <row r="30372" spans="22:22" x14ac:dyDescent="0.35">
      <c r="V30372" s="17"/>
    </row>
    <row r="30373" spans="22:22" x14ac:dyDescent="0.35">
      <c r="V30373" s="17"/>
    </row>
    <row r="30374" spans="22:22" x14ac:dyDescent="0.35">
      <c r="V30374" s="17"/>
    </row>
    <row r="30375" spans="22:22" x14ac:dyDescent="0.35">
      <c r="V30375" s="17"/>
    </row>
    <row r="30376" spans="22:22" x14ac:dyDescent="0.35">
      <c r="V30376" s="17"/>
    </row>
    <row r="30377" spans="22:22" x14ac:dyDescent="0.35">
      <c r="V30377" s="17"/>
    </row>
    <row r="30378" spans="22:22" x14ac:dyDescent="0.35">
      <c r="V30378" s="17"/>
    </row>
    <row r="30379" spans="22:22" x14ac:dyDescent="0.35">
      <c r="V30379" s="17"/>
    </row>
    <row r="30380" spans="22:22" x14ac:dyDescent="0.35">
      <c r="V30380" s="17"/>
    </row>
    <row r="30381" spans="22:22" x14ac:dyDescent="0.35">
      <c r="V30381" s="17"/>
    </row>
    <row r="30382" spans="22:22" x14ac:dyDescent="0.35">
      <c r="V30382" s="17"/>
    </row>
    <row r="30383" spans="22:22" x14ac:dyDescent="0.35">
      <c r="V30383" s="17"/>
    </row>
    <row r="30384" spans="22:22" x14ac:dyDescent="0.35">
      <c r="V30384" s="17"/>
    </row>
    <row r="30385" spans="22:22" x14ac:dyDescent="0.35">
      <c r="V30385" s="17"/>
    </row>
    <row r="30386" spans="22:22" x14ac:dyDescent="0.35">
      <c r="V30386" s="17"/>
    </row>
    <row r="30387" spans="22:22" x14ac:dyDescent="0.35">
      <c r="V30387" s="17"/>
    </row>
    <row r="30388" spans="22:22" x14ac:dyDescent="0.35">
      <c r="V30388" s="17"/>
    </row>
    <row r="30389" spans="22:22" x14ac:dyDescent="0.35">
      <c r="V30389" s="17"/>
    </row>
    <row r="30390" spans="22:22" x14ac:dyDescent="0.35">
      <c r="V30390" s="17"/>
    </row>
    <row r="30391" spans="22:22" x14ac:dyDescent="0.35">
      <c r="V30391" s="17"/>
    </row>
    <row r="30392" spans="22:22" x14ac:dyDescent="0.35">
      <c r="V30392" s="17"/>
    </row>
    <row r="30393" spans="22:22" x14ac:dyDescent="0.35">
      <c r="V30393" s="17"/>
    </row>
    <row r="30394" spans="22:22" x14ac:dyDescent="0.35">
      <c r="V30394" s="17"/>
    </row>
    <row r="30395" spans="22:22" x14ac:dyDescent="0.35">
      <c r="V30395" s="17"/>
    </row>
    <row r="30396" spans="22:22" x14ac:dyDescent="0.35">
      <c r="V30396" s="17"/>
    </row>
    <row r="30397" spans="22:22" x14ac:dyDescent="0.35">
      <c r="V30397" s="17"/>
    </row>
    <row r="30398" spans="22:22" x14ac:dyDescent="0.35">
      <c r="V30398" s="17"/>
    </row>
    <row r="30399" spans="22:22" x14ac:dyDescent="0.35">
      <c r="V30399" s="17"/>
    </row>
    <row r="30400" spans="22:22" x14ac:dyDescent="0.35">
      <c r="V30400" s="17"/>
    </row>
    <row r="30401" spans="22:22" x14ac:dyDescent="0.35">
      <c r="V30401" s="17"/>
    </row>
    <row r="30402" spans="22:22" x14ac:dyDescent="0.35">
      <c r="V30402" s="17"/>
    </row>
    <row r="30403" spans="22:22" x14ac:dyDescent="0.35">
      <c r="V30403" s="17"/>
    </row>
    <row r="30404" spans="22:22" x14ac:dyDescent="0.35">
      <c r="V30404" s="17"/>
    </row>
    <row r="30405" spans="22:22" x14ac:dyDescent="0.35">
      <c r="V30405" s="17"/>
    </row>
    <row r="30406" spans="22:22" x14ac:dyDescent="0.35">
      <c r="V30406" s="17"/>
    </row>
    <row r="30407" spans="22:22" x14ac:dyDescent="0.35">
      <c r="V30407" s="17"/>
    </row>
    <row r="30408" spans="22:22" x14ac:dyDescent="0.35">
      <c r="V30408" s="17"/>
    </row>
    <row r="30409" spans="22:22" x14ac:dyDescent="0.35">
      <c r="V30409" s="17"/>
    </row>
    <row r="30410" spans="22:22" x14ac:dyDescent="0.35">
      <c r="V30410" s="17"/>
    </row>
    <row r="30411" spans="22:22" x14ac:dyDescent="0.35">
      <c r="V30411" s="17"/>
    </row>
    <row r="30412" spans="22:22" x14ac:dyDescent="0.35">
      <c r="V30412" s="17"/>
    </row>
    <row r="30413" spans="22:22" x14ac:dyDescent="0.35">
      <c r="V30413" s="17"/>
    </row>
    <row r="30414" spans="22:22" x14ac:dyDescent="0.35">
      <c r="V30414" s="17"/>
    </row>
    <row r="30415" spans="22:22" x14ac:dyDescent="0.35">
      <c r="V30415" s="17"/>
    </row>
    <row r="30416" spans="22:22" x14ac:dyDescent="0.35">
      <c r="V30416" s="17"/>
    </row>
    <row r="30417" spans="22:22" x14ac:dyDescent="0.35">
      <c r="V30417" s="17"/>
    </row>
    <row r="30418" spans="22:22" x14ac:dyDescent="0.35">
      <c r="V30418" s="17"/>
    </row>
    <row r="30419" spans="22:22" x14ac:dyDescent="0.35">
      <c r="V30419" s="17"/>
    </row>
    <row r="30420" spans="22:22" x14ac:dyDescent="0.35">
      <c r="V30420" s="17"/>
    </row>
    <row r="30421" spans="22:22" x14ac:dyDescent="0.35">
      <c r="V30421" s="17"/>
    </row>
    <row r="30422" spans="22:22" x14ac:dyDescent="0.35">
      <c r="V30422" s="17"/>
    </row>
    <row r="30423" spans="22:22" x14ac:dyDescent="0.35">
      <c r="V30423" s="17"/>
    </row>
    <row r="30424" spans="22:22" x14ac:dyDescent="0.35">
      <c r="V30424" s="17"/>
    </row>
    <row r="30425" spans="22:22" x14ac:dyDescent="0.35">
      <c r="V30425" s="17"/>
    </row>
    <row r="30426" spans="22:22" x14ac:dyDescent="0.35">
      <c r="V30426" s="17"/>
    </row>
    <row r="30427" spans="22:22" x14ac:dyDescent="0.35">
      <c r="V30427" s="17"/>
    </row>
    <row r="30428" spans="22:22" x14ac:dyDescent="0.35">
      <c r="V30428" s="17"/>
    </row>
    <row r="30429" spans="22:22" x14ac:dyDescent="0.35">
      <c r="V30429" s="17"/>
    </row>
    <row r="30430" spans="22:22" x14ac:dyDescent="0.35">
      <c r="V30430" s="17"/>
    </row>
    <row r="30431" spans="22:22" x14ac:dyDescent="0.35">
      <c r="V30431" s="17"/>
    </row>
    <row r="30432" spans="22:22" x14ac:dyDescent="0.35">
      <c r="V30432" s="17"/>
    </row>
    <row r="30433" spans="22:22" x14ac:dyDescent="0.35">
      <c r="V30433" s="17"/>
    </row>
    <row r="30434" spans="22:22" x14ac:dyDescent="0.35">
      <c r="V30434" s="17"/>
    </row>
    <row r="30435" spans="22:22" x14ac:dyDescent="0.35">
      <c r="V30435" s="17"/>
    </row>
    <row r="30436" spans="22:22" x14ac:dyDescent="0.35">
      <c r="V30436" s="17"/>
    </row>
    <row r="30437" spans="22:22" x14ac:dyDescent="0.35">
      <c r="V30437" s="17"/>
    </row>
    <row r="30438" spans="22:22" x14ac:dyDescent="0.35">
      <c r="V30438" s="17"/>
    </row>
    <row r="30439" spans="22:22" x14ac:dyDescent="0.35">
      <c r="V30439" s="17"/>
    </row>
    <row r="30440" spans="22:22" x14ac:dyDescent="0.35">
      <c r="V30440" s="17"/>
    </row>
    <row r="30441" spans="22:22" x14ac:dyDescent="0.35">
      <c r="V30441" s="17"/>
    </row>
    <row r="30442" spans="22:22" x14ac:dyDescent="0.35">
      <c r="V30442" s="17"/>
    </row>
    <row r="30443" spans="22:22" x14ac:dyDescent="0.35">
      <c r="V30443" s="17"/>
    </row>
    <row r="30444" spans="22:22" x14ac:dyDescent="0.35">
      <c r="V30444" s="17"/>
    </row>
    <row r="30445" spans="22:22" x14ac:dyDescent="0.35">
      <c r="V30445" s="17"/>
    </row>
    <row r="30446" spans="22:22" x14ac:dyDescent="0.35">
      <c r="V30446" s="17"/>
    </row>
    <row r="30447" spans="22:22" x14ac:dyDescent="0.35">
      <c r="V30447" s="17"/>
    </row>
    <row r="30448" spans="22:22" x14ac:dyDescent="0.35">
      <c r="V30448" s="17"/>
    </row>
    <row r="30449" spans="22:22" x14ac:dyDescent="0.35">
      <c r="V30449" s="17"/>
    </row>
    <row r="30450" spans="22:22" x14ac:dyDescent="0.35">
      <c r="V30450" s="17"/>
    </row>
    <row r="30451" spans="22:22" x14ac:dyDescent="0.35">
      <c r="V30451" s="17"/>
    </row>
    <row r="30452" spans="22:22" x14ac:dyDescent="0.35">
      <c r="V30452" s="17"/>
    </row>
    <row r="30453" spans="22:22" x14ac:dyDescent="0.35">
      <c r="V30453" s="17"/>
    </row>
    <row r="30454" spans="22:22" x14ac:dyDescent="0.35">
      <c r="V30454" s="17"/>
    </row>
    <row r="30455" spans="22:22" x14ac:dyDescent="0.35">
      <c r="V30455" s="17"/>
    </row>
    <row r="30456" spans="22:22" x14ac:dyDescent="0.35">
      <c r="V30456" s="17"/>
    </row>
    <row r="30457" spans="22:22" x14ac:dyDescent="0.35">
      <c r="V30457" s="17"/>
    </row>
    <row r="30458" spans="22:22" x14ac:dyDescent="0.35">
      <c r="V30458" s="17"/>
    </row>
    <row r="30459" spans="22:22" x14ac:dyDescent="0.35">
      <c r="V30459" s="17"/>
    </row>
    <row r="30460" spans="22:22" x14ac:dyDescent="0.35">
      <c r="V30460" s="17"/>
    </row>
    <row r="30461" spans="22:22" x14ac:dyDescent="0.35">
      <c r="V30461" s="17"/>
    </row>
    <row r="30462" spans="22:22" x14ac:dyDescent="0.35">
      <c r="V30462" s="17"/>
    </row>
    <row r="30463" spans="22:22" x14ac:dyDescent="0.35">
      <c r="V30463" s="17"/>
    </row>
    <row r="30464" spans="22:22" x14ac:dyDescent="0.35">
      <c r="V30464" s="17"/>
    </row>
    <row r="30465" spans="22:22" x14ac:dyDescent="0.35">
      <c r="V30465" s="17"/>
    </row>
    <row r="30466" spans="22:22" x14ac:dyDescent="0.35">
      <c r="V30466" s="17"/>
    </row>
    <row r="30467" spans="22:22" x14ac:dyDescent="0.35">
      <c r="V30467" s="17"/>
    </row>
    <row r="30468" spans="22:22" x14ac:dyDescent="0.35">
      <c r="V30468" s="17"/>
    </row>
    <row r="30469" spans="22:22" x14ac:dyDescent="0.35">
      <c r="V30469" s="17"/>
    </row>
    <row r="30470" spans="22:22" x14ac:dyDescent="0.35">
      <c r="V30470" s="17"/>
    </row>
    <row r="30471" spans="22:22" x14ac:dyDescent="0.35">
      <c r="V30471" s="17"/>
    </row>
    <row r="30472" spans="22:22" x14ac:dyDescent="0.35">
      <c r="V30472" s="17"/>
    </row>
    <row r="30473" spans="22:22" x14ac:dyDescent="0.35">
      <c r="V30473" s="17"/>
    </row>
    <row r="30474" spans="22:22" x14ac:dyDescent="0.35">
      <c r="V30474" s="17"/>
    </row>
    <row r="30475" spans="22:22" x14ac:dyDescent="0.35">
      <c r="V30475" s="17"/>
    </row>
    <row r="30476" spans="22:22" x14ac:dyDescent="0.35">
      <c r="V30476" s="17"/>
    </row>
    <row r="30477" spans="22:22" x14ac:dyDescent="0.35">
      <c r="V30477" s="17"/>
    </row>
    <row r="30478" spans="22:22" x14ac:dyDescent="0.35">
      <c r="V30478" s="17"/>
    </row>
    <row r="30479" spans="22:22" x14ac:dyDescent="0.35">
      <c r="V30479" s="17"/>
    </row>
    <row r="30480" spans="22:22" x14ac:dyDescent="0.35">
      <c r="V30480" s="17"/>
    </row>
    <row r="30481" spans="22:22" x14ac:dyDescent="0.35">
      <c r="V30481" s="17"/>
    </row>
    <row r="30482" spans="22:22" x14ac:dyDescent="0.35">
      <c r="V30482" s="17"/>
    </row>
    <row r="30483" spans="22:22" x14ac:dyDescent="0.35">
      <c r="V30483" s="17"/>
    </row>
    <row r="30484" spans="22:22" x14ac:dyDescent="0.35">
      <c r="V30484" s="17"/>
    </row>
    <row r="30485" spans="22:22" x14ac:dyDescent="0.35">
      <c r="V30485" s="17"/>
    </row>
    <row r="30486" spans="22:22" x14ac:dyDescent="0.35">
      <c r="V30486" s="17"/>
    </row>
    <row r="30487" spans="22:22" x14ac:dyDescent="0.35">
      <c r="V30487" s="17"/>
    </row>
    <row r="30488" spans="22:22" x14ac:dyDescent="0.35">
      <c r="V30488" s="17"/>
    </row>
    <row r="30489" spans="22:22" x14ac:dyDescent="0.35">
      <c r="V30489" s="17"/>
    </row>
    <row r="30490" spans="22:22" x14ac:dyDescent="0.35">
      <c r="V30490" s="17"/>
    </row>
    <row r="30491" spans="22:22" x14ac:dyDescent="0.35">
      <c r="V30491" s="17"/>
    </row>
    <row r="30492" spans="22:22" x14ac:dyDescent="0.35">
      <c r="V30492" s="17"/>
    </row>
    <row r="30493" spans="22:22" x14ac:dyDescent="0.35">
      <c r="V30493" s="17"/>
    </row>
    <row r="30494" spans="22:22" x14ac:dyDescent="0.35">
      <c r="V30494" s="17"/>
    </row>
    <row r="30495" spans="22:22" x14ac:dyDescent="0.35">
      <c r="V30495" s="17"/>
    </row>
    <row r="30496" spans="22:22" x14ac:dyDescent="0.35">
      <c r="V30496" s="17"/>
    </row>
    <row r="30497" spans="22:22" x14ac:dyDescent="0.35">
      <c r="V30497" s="17"/>
    </row>
    <row r="30498" spans="22:22" x14ac:dyDescent="0.35">
      <c r="V30498" s="17"/>
    </row>
    <row r="30499" spans="22:22" x14ac:dyDescent="0.35">
      <c r="V30499" s="17"/>
    </row>
    <row r="30500" spans="22:22" x14ac:dyDescent="0.35">
      <c r="V30500" s="17"/>
    </row>
    <row r="30501" spans="22:22" x14ac:dyDescent="0.35">
      <c r="V30501" s="17"/>
    </row>
    <row r="30502" spans="22:22" x14ac:dyDescent="0.35">
      <c r="V30502" s="17"/>
    </row>
    <row r="30503" spans="22:22" x14ac:dyDescent="0.35">
      <c r="V30503" s="17"/>
    </row>
    <row r="30504" spans="22:22" x14ac:dyDescent="0.35">
      <c r="V30504" s="17"/>
    </row>
    <row r="30505" spans="22:22" x14ac:dyDescent="0.35">
      <c r="V30505" s="17"/>
    </row>
    <row r="30506" spans="22:22" x14ac:dyDescent="0.35">
      <c r="V30506" s="17"/>
    </row>
    <row r="30507" spans="22:22" x14ac:dyDescent="0.35">
      <c r="V30507" s="17"/>
    </row>
    <row r="30508" spans="22:22" x14ac:dyDescent="0.35">
      <c r="V30508" s="17"/>
    </row>
    <row r="30509" spans="22:22" x14ac:dyDescent="0.35">
      <c r="V30509" s="17"/>
    </row>
    <row r="30510" spans="22:22" x14ac:dyDescent="0.35">
      <c r="V30510" s="17"/>
    </row>
    <row r="30511" spans="22:22" x14ac:dyDescent="0.35">
      <c r="V30511" s="17"/>
    </row>
    <row r="30512" spans="22:22" x14ac:dyDescent="0.35">
      <c r="V30512" s="17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6D47F-539E-447C-9D14-79C6FB836BB7}">
  <sheetPr>
    <tabColor theme="7" tint="0.79998168889431442"/>
  </sheetPr>
  <dimension ref="A1:BA53711"/>
  <sheetViews>
    <sheetView workbookViewId="0">
      <pane xSplit="1" ySplit="17" topLeftCell="B762" activePane="bottomRight" state="frozen"/>
      <selection pane="topRight" activeCell="B1" sqref="B1"/>
      <selection pane="bottomLeft" activeCell="A17" sqref="A17"/>
      <selection pane="bottomRight" activeCell="A794" sqref="A794"/>
    </sheetView>
  </sheetViews>
  <sheetFormatPr defaultRowHeight="14.5" x14ac:dyDescent="0.35"/>
  <cols>
    <col min="1" max="1" width="66.81640625" style="72" customWidth="1"/>
    <col min="2" max="26" width="19.36328125" style="52" customWidth="1"/>
    <col min="27" max="27" width="19.36328125" style="18" customWidth="1"/>
    <col min="28" max="30" width="19.36328125" style="52" customWidth="1"/>
    <col min="31" max="31" width="19.36328125" style="18" customWidth="1"/>
    <col min="32" max="42" width="19.36328125" style="52" customWidth="1"/>
    <col min="43" max="16384" width="8.7265625" style="52"/>
  </cols>
  <sheetData>
    <row r="1" spans="1:42" ht="18.5" x14ac:dyDescent="0.45">
      <c r="A1" s="84" t="s">
        <v>421</v>
      </c>
      <c r="B1" s="18"/>
      <c r="AA1" s="52"/>
      <c r="AE1" s="52"/>
    </row>
    <row r="2" spans="1:42" ht="18" x14ac:dyDescent="0.35">
      <c r="A2" s="73" t="s">
        <v>415</v>
      </c>
      <c r="V2" s="17"/>
    </row>
    <row r="3" spans="1:42" x14ac:dyDescent="0.35">
      <c r="V3" s="17"/>
    </row>
    <row r="4" spans="1:42" ht="18" x14ac:dyDescent="0.35">
      <c r="A4" s="73" t="s">
        <v>416</v>
      </c>
      <c r="V4" s="17"/>
    </row>
    <row r="5" spans="1:42" x14ac:dyDescent="0.35">
      <c r="V5" s="17"/>
    </row>
    <row r="6" spans="1:42" ht="18" x14ac:dyDescent="0.35">
      <c r="A6" s="73" t="s">
        <v>74</v>
      </c>
      <c r="V6" s="17"/>
    </row>
    <row r="7" spans="1:42" x14ac:dyDescent="0.35">
      <c r="V7" s="17"/>
    </row>
    <row r="8" spans="1:42" ht="18" x14ac:dyDescent="0.35">
      <c r="A8" s="73" t="s">
        <v>417</v>
      </c>
      <c r="V8" s="17"/>
    </row>
    <row r="9" spans="1:42" x14ac:dyDescent="0.35">
      <c r="V9" s="17"/>
    </row>
    <row r="10" spans="1:42" ht="18" x14ac:dyDescent="0.35">
      <c r="A10" s="73" t="s">
        <v>418</v>
      </c>
      <c r="V10" s="17"/>
    </row>
    <row r="11" spans="1:42" x14ac:dyDescent="0.35">
      <c r="V11" s="17"/>
    </row>
    <row r="12" spans="1:42" ht="18" x14ac:dyDescent="0.35">
      <c r="A12" s="73" t="s">
        <v>419</v>
      </c>
      <c r="V12" s="17"/>
    </row>
    <row r="13" spans="1:42" x14ac:dyDescent="0.35">
      <c r="V13" s="17"/>
    </row>
    <row r="14" spans="1:42" ht="18" x14ac:dyDescent="0.35">
      <c r="A14" s="73" t="s">
        <v>420</v>
      </c>
      <c r="V14" s="17"/>
    </row>
    <row r="15" spans="1:42" ht="18" x14ac:dyDescent="0.35">
      <c r="A15" s="261"/>
      <c r="V15" s="17"/>
    </row>
    <row r="16" spans="1:42" s="53" customFormat="1" x14ac:dyDescent="0.35">
      <c r="B16" s="53">
        <v>1971</v>
      </c>
      <c r="C16" s="53">
        <f>B16+1</f>
        <v>1972</v>
      </c>
      <c r="D16" s="53">
        <f t="shared" ref="D16:U16" si="0">C16+1</f>
        <v>1973</v>
      </c>
      <c r="E16" s="53">
        <f t="shared" si="0"/>
        <v>1974</v>
      </c>
      <c r="F16" s="53">
        <f t="shared" si="0"/>
        <v>1975</v>
      </c>
      <c r="G16" s="53">
        <f t="shared" si="0"/>
        <v>1976</v>
      </c>
      <c r="H16" s="53">
        <f t="shared" si="0"/>
        <v>1977</v>
      </c>
      <c r="I16" s="53">
        <f t="shared" si="0"/>
        <v>1978</v>
      </c>
      <c r="J16" s="53">
        <f t="shared" si="0"/>
        <v>1979</v>
      </c>
      <c r="K16" s="53">
        <f t="shared" si="0"/>
        <v>1980</v>
      </c>
      <c r="L16" s="53">
        <f t="shared" si="0"/>
        <v>1981</v>
      </c>
      <c r="M16" s="53">
        <f t="shared" si="0"/>
        <v>1982</v>
      </c>
      <c r="N16" s="53">
        <f t="shared" si="0"/>
        <v>1983</v>
      </c>
      <c r="O16" s="53">
        <f t="shared" si="0"/>
        <v>1984</v>
      </c>
      <c r="P16" s="53">
        <f t="shared" si="0"/>
        <v>1985</v>
      </c>
      <c r="Q16" s="53">
        <f t="shared" si="0"/>
        <v>1986</v>
      </c>
      <c r="R16" s="53">
        <f t="shared" si="0"/>
        <v>1987</v>
      </c>
      <c r="S16" s="53">
        <f t="shared" si="0"/>
        <v>1988</v>
      </c>
      <c r="T16" s="53">
        <f t="shared" si="0"/>
        <v>1989</v>
      </c>
      <c r="U16" s="53">
        <f t="shared" si="0"/>
        <v>1990</v>
      </c>
      <c r="V16" s="53">
        <v>1991</v>
      </c>
      <c r="W16" s="53">
        <v>1992</v>
      </c>
      <c r="X16" s="53">
        <v>1993</v>
      </c>
      <c r="Y16" s="53">
        <v>1994</v>
      </c>
      <c r="Z16" s="53">
        <v>1995</v>
      </c>
      <c r="AA16" s="53">
        <v>1996</v>
      </c>
      <c r="AB16" s="53">
        <v>1997</v>
      </c>
      <c r="AC16" s="53">
        <v>1998</v>
      </c>
      <c r="AD16" s="53">
        <v>1999</v>
      </c>
      <c r="AE16" s="53">
        <v>2000</v>
      </c>
      <c r="AF16" s="53">
        <v>2001</v>
      </c>
      <c r="AG16" s="53">
        <v>2002</v>
      </c>
      <c r="AH16" s="53">
        <v>2003</v>
      </c>
      <c r="AI16" s="53">
        <v>2004</v>
      </c>
      <c r="AJ16" s="53">
        <v>2005</v>
      </c>
      <c r="AK16" s="53">
        <v>2006</v>
      </c>
      <c r="AL16" s="53">
        <v>2007</v>
      </c>
      <c r="AM16" s="53">
        <v>2008</v>
      </c>
      <c r="AN16" s="53">
        <v>2009</v>
      </c>
      <c r="AO16" s="53">
        <v>2010</v>
      </c>
      <c r="AP16" s="53">
        <f>AO16+1</f>
        <v>2011</v>
      </c>
    </row>
    <row r="17" spans="1:42" s="39" customFormat="1" x14ac:dyDescent="0.35">
      <c r="B17" s="77" t="s">
        <v>130</v>
      </c>
      <c r="C17" s="77" t="s">
        <v>130</v>
      </c>
      <c r="D17" s="77" t="s">
        <v>130</v>
      </c>
      <c r="E17" s="77" t="s">
        <v>130</v>
      </c>
      <c r="F17" s="77" t="s">
        <v>130</v>
      </c>
      <c r="G17" s="77" t="s">
        <v>130</v>
      </c>
      <c r="H17" s="77" t="s">
        <v>130</v>
      </c>
      <c r="I17" s="77" t="s">
        <v>130</v>
      </c>
      <c r="J17" s="77" t="s">
        <v>130</v>
      </c>
      <c r="K17" s="77" t="s">
        <v>130</v>
      </c>
      <c r="L17" s="77" t="s">
        <v>130</v>
      </c>
      <c r="M17" s="77" t="s">
        <v>130</v>
      </c>
      <c r="N17" s="77" t="s">
        <v>130</v>
      </c>
      <c r="O17" s="77" t="s">
        <v>130</v>
      </c>
      <c r="P17" s="77" t="s">
        <v>130</v>
      </c>
      <c r="Q17" s="77" t="s">
        <v>130</v>
      </c>
      <c r="R17" s="77" t="s">
        <v>130</v>
      </c>
      <c r="S17" s="77" t="s">
        <v>130</v>
      </c>
      <c r="T17" s="77" t="s">
        <v>130</v>
      </c>
      <c r="U17" s="77" t="s">
        <v>130</v>
      </c>
      <c r="V17" s="77" t="s">
        <v>130</v>
      </c>
      <c r="W17" s="77" t="s">
        <v>130</v>
      </c>
      <c r="X17" s="77" t="s">
        <v>130</v>
      </c>
      <c r="Y17" s="77" t="s">
        <v>130</v>
      </c>
      <c r="Z17" s="77" t="s">
        <v>130</v>
      </c>
      <c r="AA17" s="77" t="s">
        <v>130</v>
      </c>
      <c r="AB17" s="77" t="s">
        <v>130</v>
      </c>
      <c r="AC17" s="77" t="s">
        <v>130</v>
      </c>
      <c r="AD17" s="77" t="s">
        <v>130</v>
      </c>
      <c r="AE17" s="77" t="s">
        <v>130</v>
      </c>
      <c r="AF17" s="77" t="s">
        <v>130</v>
      </c>
      <c r="AG17" s="77" t="s">
        <v>130</v>
      </c>
      <c r="AH17" s="77" t="s">
        <v>130</v>
      </c>
      <c r="AI17" s="77" t="s">
        <v>130</v>
      </c>
      <c r="AJ17" s="77" t="s">
        <v>130</v>
      </c>
      <c r="AK17" s="77" t="s">
        <v>130</v>
      </c>
      <c r="AL17" s="77" t="s">
        <v>130</v>
      </c>
      <c r="AM17" s="77" t="s">
        <v>130</v>
      </c>
      <c r="AN17" s="77" t="s">
        <v>130</v>
      </c>
      <c r="AO17" s="77" t="s">
        <v>130</v>
      </c>
      <c r="AP17" s="77" t="s">
        <v>130</v>
      </c>
    </row>
    <row r="18" spans="1:42" x14ac:dyDescent="0.35">
      <c r="A18" s="52"/>
      <c r="B18" s="17">
        <v>112.571</v>
      </c>
      <c r="C18" s="17">
        <v>112.571</v>
      </c>
      <c r="D18" s="17">
        <v>114.286</v>
      </c>
      <c r="E18" s="17">
        <v>138.23699999999999</v>
      </c>
      <c r="F18" s="17">
        <v>93.171400000000006</v>
      </c>
      <c r="G18" s="17">
        <v>106.63800000000001</v>
      </c>
      <c r="H18" s="17">
        <v>99.181200000000004</v>
      </c>
      <c r="I18" s="17">
        <v>106.286</v>
      </c>
      <c r="J18" s="17">
        <v>123.378</v>
      </c>
      <c r="K18" s="17">
        <v>88.407300000000006</v>
      </c>
      <c r="L18" s="17">
        <v>55.113799999999998</v>
      </c>
      <c r="M18" s="17">
        <v>67.695899999999995</v>
      </c>
      <c r="N18" s="17">
        <v>82.978399999999993</v>
      </c>
      <c r="O18" s="17">
        <v>88.826599999999999</v>
      </c>
      <c r="P18" s="17">
        <v>130.03399999999999</v>
      </c>
      <c r="Q18" s="17">
        <v>149.732</v>
      </c>
      <c r="R18" s="17">
        <v>114.515</v>
      </c>
      <c r="S18" s="17">
        <v>129.05600000000001</v>
      </c>
      <c r="T18" s="17">
        <v>121.767</v>
      </c>
      <c r="U18" s="17">
        <v>116.389</v>
      </c>
      <c r="V18" s="17">
        <v>139.09299999999999</v>
      </c>
      <c r="W18" s="17">
        <v>113.03</v>
      </c>
      <c r="X18" s="17">
        <v>84.586500000000001</v>
      </c>
      <c r="Y18" s="17">
        <v>96.423900000000003</v>
      </c>
      <c r="Z18" s="17">
        <v>98.260300000000001</v>
      </c>
      <c r="AA18" s="17">
        <v>85.859499999999997</v>
      </c>
      <c r="AB18" s="17">
        <v>108.12</v>
      </c>
      <c r="AC18" s="17">
        <v>110.54600000000001</v>
      </c>
      <c r="AD18" s="17">
        <v>110.78100000000001</v>
      </c>
      <c r="AE18" s="17">
        <v>113.497</v>
      </c>
      <c r="AF18" s="17">
        <v>111.48099999999999</v>
      </c>
      <c r="AG18" s="17">
        <v>115.66</v>
      </c>
      <c r="AH18" s="17">
        <v>115.66</v>
      </c>
      <c r="AI18" s="17">
        <v>115.66</v>
      </c>
      <c r="AJ18" s="17">
        <v>88.246099999999998</v>
      </c>
      <c r="AK18" s="17">
        <v>118.508</v>
      </c>
      <c r="AL18" s="17">
        <v>124.325</v>
      </c>
      <c r="AM18" s="17">
        <v>128.012</v>
      </c>
      <c r="AN18" s="17">
        <v>128.012</v>
      </c>
      <c r="AO18" s="17">
        <v>102.364</v>
      </c>
      <c r="AP18" s="17">
        <v>154.911</v>
      </c>
    </row>
    <row r="19" spans="1:42" x14ac:dyDescent="0.35">
      <c r="A19" s="52"/>
      <c r="B19" s="17">
        <v>145.21600000000001</v>
      </c>
      <c r="C19" s="17">
        <v>145.21600000000001</v>
      </c>
      <c r="D19" s="17">
        <v>138.62</v>
      </c>
      <c r="E19" s="17">
        <v>156.31100000000001</v>
      </c>
      <c r="F19" s="17">
        <v>134.19200000000001</v>
      </c>
      <c r="G19" s="17">
        <v>146.19300000000001</v>
      </c>
      <c r="H19" s="17">
        <v>146.101</v>
      </c>
      <c r="I19" s="17">
        <v>134.41999999999999</v>
      </c>
      <c r="J19" s="17">
        <v>138.691</v>
      </c>
      <c r="K19" s="17">
        <v>155.46100000000001</v>
      </c>
      <c r="L19" s="17">
        <v>106.854</v>
      </c>
      <c r="M19" s="17">
        <v>141.51900000000001</v>
      </c>
      <c r="N19" s="17">
        <v>103.459</v>
      </c>
      <c r="O19" s="17">
        <v>111.619</v>
      </c>
      <c r="P19" s="17">
        <v>152.94900000000001</v>
      </c>
      <c r="Q19" s="17">
        <v>174.01</v>
      </c>
      <c r="R19" s="17">
        <v>148.69999999999999</v>
      </c>
      <c r="S19" s="17">
        <v>147.22399999999999</v>
      </c>
      <c r="T19" s="17">
        <v>157.87200000000001</v>
      </c>
      <c r="U19" s="17">
        <v>160.173</v>
      </c>
      <c r="V19" s="17">
        <v>176.81200000000001</v>
      </c>
      <c r="W19" s="17">
        <v>140.87700000000001</v>
      </c>
      <c r="X19" s="17">
        <v>106.42400000000001</v>
      </c>
      <c r="Y19" s="17">
        <v>115.53400000000001</v>
      </c>
      <c r="Z19" s="17">
        <v>118.283</v>
      </c>
      <c r="AA19" s="17">
        <v>128.66</v>
      </c>
      <c r="AB19" s="17">
        <v>132.00700000000001</v>
      </c>
      <c r="AC19" s="17">
        <v>149.81899999999999</v>
      </c>
      <c r="AD19" s="17">
        <v>137.11099999999999</v>
      </c>
      <c r="AE19" s="17">
        <v>143.09</v>
      </c>
      <c r="AF19" s="17">
        <v>155.12899999999999</v>
      </c>
      <c r="AG19" s="17">
        <v>151.08000000000001</v>
      </c>
      <c r="AH19" s="17">
        <v>151.08000000000001</v>
      </c>
      <c r="AI19" s="17">
        <v>151.08000000000001</v>
      </c>
      <c r="AJ19" s="17">
        <v>119.78</v>
      </c>
      <c r="AK19" s="17">
        <v>156.26599999999999</v>
      </c>
      <c r="AL19" s="17">
        <v>163.69499999999999</v>
      </c>
      <c r="AM19" s="17">
        <v>183.435</v>
      </c>
      <c r="AN19" s="17">
        <v>183.435</v>
      </c>
      <c r="AO19" s="17">
        <v>124.09699999999999</v>
      </c>
      <c r="AP19" s="17">
        <v>185.774</v>
      </c>
    </row>
    <row r="20" spans="1:42" x14ac:dyDescent="0.35">
      <c r="A20" s="52"/>
      <c r="B20" s="17">
        <v>176.51</v>
      </c>
      <c r="C20" s="17">
        <v>176.51</v>
      </c>
      <c r="D20" s="17">
        <v>167.11</v>
      </c>
      <c r="E20" s="17">
        <v>191.97499999999999</v>
      </c>
      <c r="F20" s="17">
        <v>157.52099999999999</v>
      </c>
      <c r="G20" s="17">
        <v>153.66800000000001</v>
      </c>
      <c r="H20" s="17">
        <v>167.75</v>
      </c>
      <c r="I20" s="17">
        <v>176.13200000000001</v>
      </c>
      <c r="J20" s="17">
        <v>181.029</v>
      </c>
      <c r="K20" s="17">
        <v>165.25800000000001</v>
      </c>
      <c r="L20" s="17">
        <v>198.86500000000001</v>
      </c>
      <c r="M20" s="17">
        <v>181.113</v>
      </c>
      <c r="N20" s="17">
        <v>164.74</v>
      </c>
      <c r="O20" s="17">
        <v>136.077</v>
      </c>
      <c r="P20" s="17">
        <v>177.73</v>
      </c>
      <c r="Q20" s="17">
        <v>202.65299999999999</v>
      </c>
      <c r="R20" s="17">
        <v>188.86799999999999</v>
      </c>
      <c r="S20" s="17">
        <v>156.97200000000001</v>
      </c>
      <c r="T20" s="17">
        <v>180.328</v>
      </c>
      <c r="U20" s="17">
        <v>167.36699999999999</v>
      </c>
      <c r="V20" s="17">
        <v>189.76499999999999</v>
      </c>
      <c r="W20" s="17">
        <v>167.13</v>
      </c>
      <c r="X20" s="17">
        <v>143.25200000000001</v>
      </c>
      <c r="Y20" s="17">
        <v>171.79599999999999</v>
      </c>
      <c r="Z20" s="17">
        <v>178.267</v>
      </c>
      <c r="AA20" s="17">
        <v>135.661</v>
      </c>
      <c r="AB20" s="17">
        <v>162.53100000000001</v>
      </c>
      <c r="AC20" s="17">
        <v>174.56299999999999</v>
      </c>
      <c r="AD20" s="17">
        <v>147.12799999999999</v>
      </c>
      <c r="AE20" s="17">
        <v>147.619</v>
      </c>
      <c r="AF20" s="17">
        <v>174.31700000000001</v>
      </c>
      <c r="AG20" s="17">
        <v>190.126</v>
      </c>
      <c r="AH20" s="17">
        <v>190.126</v>
      </c>
      <c r="AI20" s="17">
        <v>190.126</v>
      </c>
      <c r="AJ20" s="17">
        <v>142.35499999999999</v>
      </c>
      <c r="AK20" s="17">
        <v>159.93199999999999</v>
      </c>
      <c r="AL20" s="17">
        <v>181.39099999999999</v>
      </c>
      <c r="AM20" s="17">
        <v>192.673</v>
      </c>
      <c r="AN20" s="17">
        <v>192.673</v>
      </c>
      <c r="AO20" s="17">
        <v>157.97200000000001</v>
      </c>
      <c r="AP20" s="17">
        <v>220.154</v>
      </c>
    </row>
    <row r="21" spans="1:42" x14ac:dyDescent="0.35">
      <c r="A21" s="52"/>
      <c r="B21" s="17">
        <v>249.649</v>
      </c>
      <c r="C21" s="17">
        <v>249.649</v>
      </c>
      <c r="D21" s="17">
        <v>236.25800000000001</v>
      </c>
      <c r="E21" s="17">
        <v>290.423</v>
      </c>
      <c r="F21" s="17">
        <v>224.018</v>
      </c>
      <c r="G21" s="17">
        <v>235.46899999999999</v>
      </c>
      <c r="H21" s="17">
        <v>247.20599999999999</v>
      </c>
      <c r="I21" s="17">
        <v>211.10300000000001</v>
      </c>
      <c r="J21" s="17">
        <v>263.93200000000002</v>
      </c>
      <c r="K21" s="17">
        <v>225.65299999999999</v>
      </c>
      <c r="L21" s="17">
        <v>257.95</v>
      </c>
      <c r="M21" s="17">
        <v>254.501</v>
      </c>
      <c r="N21" s="17">
        <v>246.715</v>
      </c>
      <c r="O21" s="17">
        <v>222.88300000000001</v>
      </c>
      <c r="P21" s="17">
        <v>233.721</v>
      </c>
      <c r="Q21" s="17">
        <v>268.44200000000001</v>
      </c>
      <c r="R21" s="17">
        <v>271.37299999999999</v>
      </c>
      <c r="S21" s="17">
        <v>234.536</v>
      </c>
      <c r="T21" s="17">
        <v>209.20699999999999</v>
      </c>
      <c r="U21" s="17">
        <v>196.95099999999999</v>
      </c>
      <c r="V21" s="17">
        <v>201.661</v>
      </c>
      <c r="W21" s="17">
        <v>192.83799999999999</v>
      </c>
      <c r="X21" s="17">
        <v>228.04599999999999</v>
      </c>
      <c r="Y21" s="17">
        <v>211.99600000000001</v>
      </c>
      <c r="Z21" s="17">
        <v>212.34100000000001</v>
      </c>
      <c r="AA21" s="17">
        <v>162.44900000000001</v>
      </c>
      <c r="AB21" s="17">
        <v>232.10599999999999</v>
      </c>
      <c r="AC21" s="17">
        <v>241.161</v>
      </c>
      <c r="AD21" s="17">
        <v>258.25200000000001</v>
      </c>
      <c r="AE21" s="17">
        <v>228.124</v>
      </c>
      <c r="AF21" s="17">
        <v>252.154</v>
      </c>
      <c r="AG21" s="17">
        <v>232.02600000000001</v>
      </c>
      <c r="AH21" s="17">
        <v>232.02600000000001</v>
      </c>
      <c r="AI21" s="17">
        <v>232.02600000000001</v>
      </c>
      <c r="AJ21" s="17">
        <v>223.422</v>
      </c>
      <c r="AK21" s="17">
        <v>249.23699999999999</v>
      </c>
      <c r="AL21" s="17">
        <v>275.79399999999998</v>
      </c>
      <c r="AM21" s="17">
        <v>289.18200000000002</v>
      </c>
      <c r="AN21" s="17">
        <v>289.18200000000002</v>
      </c>
      <c r="AO21" s="17">
        <v>245.203</v>
      </c>
      <c r="AP21" s="17">
        <v>296.72800000000001</v>
      </c>
    </row>
    <row r="22" spans="1:42" x14ac:dyDescent="0.35">
      <c r="A22" s="52"/>
      <c r="B22" s="17">
        <v>252.565</v>
      </c>
      <c r="C22" s="17">
        <v>252.565</v>
      </c>
      <c r="D22" s="17">
        <v>238.78</v>
      </c>
      <c r="E22" s="17">
        <v>299.11200000000002</v>
      </c>
      <c r="F22" s="17">
        <v>235.65799999999999</v>
      </c>
      <c r="G22" s="17">
        <v>244.08699999999999</v>
      </c>
      <c r="H22" s="17">
        <v>247.547</v>
      </c>
      <c r="I22" s="17">
        <v>220.07</v>
      </c>
      <c r="J22" s="17">
        <v>310.512</v>
      </c>
      <c r="K22" s="17">
        <v>231.506</v>
      </c>
      <c r="L22" s="17">
        <v>262.62099999999998</v>
      </c>
      <c r="M22" s="17">
        <v>267.11500000000001</v>
      </c>
      <c r="N22" s="17">
        <v>258.60599999999999</v>
      </c>
      <c r="O22" s="17">
        <v>242.17500000000001</v>
      </c>
      <c r="P22" s="17">
        <v>247.60900000000001</v>
      </c>
      <c r="Q22" s="17">
        <v>271.10300000000001</v>
      </c>
      <c r="R22" s="17">
        <v>280.73700000000002</v>
      </c>
      <c r="S22" s="17">
        <v>251.23500000000001</v>
      </c>
      <c r="T22" s="17">
        <v>291.99200000000002</v>
      </c>
      <c r="U22" s="17">
        <v>259.19400000000002</v>
      </c>
      <c r="V22" s="17">
        <v>306.173</v>
      </c>
      <c r="W22" s="17">
        <v>272.50799999999998</v>
      </c>
      <c r="X22" s="17">
        <v>233.65600000000001</v>
      </c>
      <c r="Y22" s="17">
        <v>232.59899999999999</v>
      </c>
      <c r="Z22" s="17">
        <v>273.42700000000002</v>
      </c>
      <c r="AA22" s="17">
        <v>232.423</v>
      </c>
      <c r="AB22" s="17">
        <v>237.09800000000001</v>
      </c>
      <c r="AC22" s="17">
        <v>244.55799999999999</v>
      </c>
      <c r="AD22" s="17">
        <v>262.47699999999998</v>
      </c>
      <c r="AE22" s="17">
        <v>244.84399999999999</v>
      </c>
      <c r="AF22" s="17">
        <v>289.85700000000003</v>
      </c>
      <c r="AG22" s="17">
        <v>266.95600000000002</v>
      </c>
      <c r="AH22" s="17">
        <v>266.95600000000002</v>
      </c>
      <c r="AI22" s="17">
        <v>266.95600000000002</v>
      </c>
      <c r="AJ22" s="17">
        <v>227.398</v>
      </c>
      <c r="AK22" s="17">
        <v>251.77</v>
      </c>
      <c r="AL22" s="17">
        <v>284.31700000000001</v>
      </c>
      <c r="AM22" s="17">
        <v>294.62400000000002</v>
      </c>
      <c r="AN22" s="17">
        <v>294.62400000000002</v>
      </c>
      <c r="AO22" s="17">
        <v>252.43700000000001</v>
      </c>
      <c r="AP22" s="17">
        <v>320.65800000000002</v>
      </c>
    </row>
    <row r="23" spans="1:42" x14ac:dyDescent="0.35">
      <c r="A23" s="52"/>
      <c r="B23" s="17">
        <v>283.96899999999999</v>
      </c>
      <c r="C23" s="17">
        <v>283.96899999999999</v>
      </c>
      <c r="D23" s="17">
        <v>298.14299999999997</v>
      </c>
      <c r="E23" s="17">
        <v>337.51799999999997</v>
      </c>
      <c r="F23" s="17">
        <v>265.84399999999999</v>
      </c>
      <c r="G23" s="17">
        <v>264.976</v>
      </c>
      <c r="H23" s="17">
        <v>290.42599999999999</v>
      </c>
      <c r="I23" s="17">
        <v>228.52600000000001</v>
      </c>
      <c r="J23" s="17">
        <v>327.17200000000003</v>
      </c>
      <c r="K23" s="17">
        <v>256.846</v>
      </c>
      <c r="L23" s="17">
        <v>336.57100000000003</v>
      </c>
      <c r="M23" s="17">
        <v>293.49</v>
      </c>
      <c r="N23" s="17">
        <v>261.65300000000002</v>
      </c>
      <c r="O23" s="17">
        <v>253.233</v>
      </c>
      <c r="P23" s="17">
        <v>273.92200000000003</v>
      </c>
      <c r="Q23" s="17">
        <v>295.30399999999997</v>
      </c>
      <c r="R23" s="17">
        <v>299.38799999999998</v>
      </c>
      <c r="S23" s="17">
        <v>261.16500000000002</v>
      </c>
      <c r="T23" s="17">
        <v>294.04300000000001</v>
      </c>
      <c r="U23" s="17">
        <v>287.82</v>
      </c>
      <c r="V23" s="17">
        <v>310.34500000000003</v>
      </c>
      <c r="W23" s="17">
        <v>280.512</v>
      </c>
      <c r="X23" s="17">
        <v>244.17699999999999</v>
      </c>
      <c r="Y23" s="17">
        <v>236.81200000000001</v>
      </c>
      <c r="Z23" s="17">
        <v>312.95999999999998</v>
      </c>
      <c r="AA23" s="17">
        <v>283.69099999999997</v>
      </c>
      <c r="AB23" s="17">
        <v>273.46600000000001</v>
      </c>
      <c r="AC23" s="17">
        <v>246.029</v>
      </c>
      <c r="AD23" s="17">
        <v>309.26900000000001</v>
      </c>
      <c r="AE23" s="17">
        <v>247.751</v>
      </c>
      <c r="AF23" s="17">
        <v>294.46300000000002</v>
      </c>
      <c r="AG23" s="17">
        <v>306.166</v>
      </c>
      <c r="AH23" s="17">
        <v>306.166</v>
      </c>
      <c r="AI23" s="17">
        <v>306.166</v>
      </c>
      <c r="AJ23" s="17">
        <v>248.303</v>
      </c>
      <c r="AK23" s="17">
        <v>270.09399999999999</v>
      </c>
      <c r="AL23" s="17">
        <v>286.86799999999999</v>
      </c>
      <c r="AM23" s="17">
        <v>310.72000000000003</v>
      </c>
      <c r="AN23" s="17">
        <v>310.72000000000003</v>
      </c>
      <c r="AO23" s="17">
        <v>262.32499999999999</v>
      </c>
      <c r="AP23" s="17">
        <v>355.35199999999998</v>
      </c>
    </row>
    <row r="24" spans="1:42" x14ac:dyDescent="0.35">
      <c r="A24" s="52"/>
      <c r="B24" s="17">
        <v>397.83199999999999</v>
      </c>
      <c r="C24" s="17">
        <v>397.83199999999999</v>
      </c>
      <c r="D24" s="17">
        <v>393.69400000000002</v>
      </c>
      <c r="E24" s="17">
        <v>454.48500000000001</v>
      </c>
      <c r="F24" s="17">
        <v>287.10399999999998</v>
      </c>
      <c r="G24" s="17">
        <v>384.84899999999999</v>
      </c>
      <c r="H24" s="17">
        <v>334.59500000000003</v>
      </c>
      <c r="I24" s="17">
        <v>256.62900000000002</v>
      </c>
      <c r="J24" s="17">
        <v>419.267</v>
      </c>
      <c r="K24" s="17">
        <v>305.15499999999997</v>
      </c>
      <c r="L24" s="17">
        <v>364.15600000000001</v>
      </c>
      <c r="M24" s="17">
        <v>356.67</v>
      </c>
      <c r="N24" s="17">
        <v>276.94799999999998</v>
      </c>
      <c r="O24" s="17">
        <v>312.91699999999997</v>
      </c>
      <c r="P24" s="17">
        <v>400.49900000000002</v>
      </c>
      <c r="Q24" s="17">
        <v>481.041</v>
      </c>
      <c r="R24" s="17">
        <v>398.96699999999998</v>
      </c>
      <c r="S24" s="17">
        <v>382.274</v>
      </c>
      <c r="T24" s="17">
        <v>428.51900000000001</v>
      </c>
      <c r="U24" s="17">
        <v>377.90699999999998</v>
      </c>
      <c r="V24" s="17">
        <v>444.82799999999997</v>
      </c>
      <c r="W24" s="17">
        <v>399.89499999999998</v>
      </c>
      <c r="X24" s="17">
        <v>337.21100000000001</v>
      </c>
      <c r="Y24" s="17">
        <v>239.30799999999999</v>
      </c>
      <c r="Z24" s="17">
        <v>316.41500000000002</v>
      </c>
      <c r="AA24" s="17">
        <v>299.65199999999999</v>
      </c>
      <c r="AB24" s="17">
        <v>356.89499999999998</v>
      </c>
      <c r="AC24" s="17">
        <v>266.64699999999999</v>
      </c>
      <c r="AD24" s="17">
        <v>381.10199999999998</v>
      </c>
      <c r="AE24" s="17">
        <v>383.83499999999998</v>
      </c>
      <c r="AF24" s="17">
        <v>410.32</v>
      </c>
      <c r="AG24" s="17">
        <v>361.58800000000002</v>
      </c>
      <c r="AH24" s="17">
        <v>361.58800000000002</v>
      </c>
      <c r="AI24" s="17">
        <v>361.58800000000002</v>
      </c>
      <c r="AJ24" s="17">
        <v>313.77699999999999</v>
      </c>
      <c r="AK24" s="17">
        <v>406.85599999999999</v>
      </c>
      <c r="AL24" s="17">
        <v>448.839</v>
      </c>
      <c r="AM24" s="17">
        <v>475.81200000000001</v>
      </c>
      <c r="AN24" s="17">
        <v>475.81200000000001</v>
      </c>
      <c r="AO24" s="17">
        <v>267.11200000000002</v>
      </c>
      <c r="AP24" s="17">
        <v>372.36200000000002</v>
      </c>
    </row>
    <row r="25" spans="1:42" x14ac:dyDescent="0.35">
      <c r="A25" s="52"/>
      <c r="B25" s="17">
        <v>414.3</v>
      </c>
      <c r="C25" s="17">
        <v>414.3</v>
      </c>
      <c r="D25" s="17">
        <v>466.98099999999999</v>
      </c>
      <c r="E25" s="17">
        <v>455.75700000000001</v>
      </c>
      <c r="F25" s="17">
        <v>333.92899999999997</v>
      </c>
      <c r="G25" s="17">
        <v>404.09300000000002</v>
      </c>
      <c r="H25" s="17">
        <v>364.36700000000002</v>
      </c>
      <c r="I25" s="17">
        <v>268.33</v>
      </c>
      <c r="J25" s="17">
        <v>426.38200000000001</v>
      </c>
      <c r="K25" s="17">
        <v>329.887</v>
      </c>
      <c r="L25" s="17">
        <v>398</v>
      </c>
      <c r="M25" s="17">
        <v>428.57499999999999</v>
      </c>
      <c r="N25" s="17">
        <v>395.24799999999999</v>
      </c>
      <c r="O25" s="17">
        <v>323.81200000000001</v>
      </c>
      <c r="P25" s="17">
        <v>450.41199999999998</v>
      </c>
      <c r="Q25" s="17">
        <v>488.60300000000001</v>
      </c>
      <c r="R25" s="17">
        <v>439.74200000000002</v>
      </c>
      <c r="S25" s="17">
        <v>445.596</v>
      </c>
      <c r="T25" s="17">
        <v>431.79899999999998</v>
      </c>
      <c r="U25" s="17">
        <v>459.01100000000002</v>
      </c>
      <c r="V25" s="17">
        <v>475.12799999999999</v>
      </c>
      <c r="W25" s="17">
        <v>411.416</v>
      </c>
      <c r="X25" s="17">
        <v>344.30399999999997</v>
      </c>
      <c r="Y25" s="17">
        <v>241.12799999999999</v>
      </c>
      <c r="Z25" s="17">
        <v>333.82100000000003</v>
      </c>
      <c r="AA25" s="17">
        <v>340.75700000000001</v>
      </c>
      <c r="AB25" s="17">
        <v>419.86599999999999</v>
      </c>
      <c r="AC25" s="17">
        <v>266.99</v>
      </c>
      <c r="AD25" s="17">
        <v>395.46899999999999</v>
      </c>
      <c r="AE25" s="17">
        <v>411.435</v>
      </c>
      <c r="AF25" s="17">
        <v>427.74200000000002</v>
      </c>
      <c r="AG25" s="17">
        <v>444.32499999999999</v>
      </c>
      <c r="AH25" s="17">
        <v>444.32499999999999</v>
      </c>
      <c r="AI25" s="17">
        <v>444.32499999999999</v>
      </c>
      <c r="AJ25" s="17">
        <v>328.63</v>
      </c>
      <c r="AK25" s="17">
        <v>449.89400000000001</v>
      </c>
      <c r="AL25" s="17">
        <v>454.61399999999998</v>
      </c>
      <c r="AM25" s="17">
        <v>489.49900000000002</v>
      </c>
      <c r="AN25" s="17">
        <v>489.49900000000002</v>
      </c>
      <c r="AO25" s="17">
        <v>353.25700000000001</v>
      </c>
      <c r="AP25" s="17">
        <v>505.351</v>
      </c>
    </row>
    <row r="26" spans="1:42" x14ac:dyDescent="0.35">
      <c r="A26" s="52"/>
      <c r="B26" s="17">
        <v>433.67700000000002</v>
      </c>
      <c r="C26" s="17">
        <v>433.67700000000002</v>
      </c>
      <c r="D26" s="17">
        <v>473.18299999999999</v>
      </c>
      <c r="E26" s="17">
        <v>495.25900000000001</v>
      </c>
      <c r="F26" s="17">
        <v>333.98599999999999</v>
      </c>
      <c r="G26" s="17">
        <v>405.54599999999999</v>
      </c>
      <c r="H26" s="17">
        <v>411.774</v>
      </c>
      <c r="I26" s="17">
        <v>270.12</v>
      </c>
      <c r="J26" s="17">
        <v>472.68099999999998</v>
      </c>
      <c r="K26" s="17">
        <v>429.20100000000002</v>
      </c>
      <c r="L26" s="17">
        <v>433.97699999999998</v>
      </c>
      <c r="M26" s="17">
        <v>444.48</v>
      </c>
      <c r="N26" s="17">
        <v>423.71899999999999</v>
      </c>
      <c r="O26" s="17">
        <v>359.02300000000002</v>
      </c>
      <c r="P26" s="17">
        <v>522.84500000000003</v>
      </c>
      <c r="Q26" s="17">
        <v>536.58799999999997</v>
      </c>
      <c r="R26" s="17">
        <v>502.14699999999999</v>
      </c>
      <c r="S26" s="17">
        <v>467.75200000000001</v>
      </c>
      <c r="T26" s="17">
        <v>456.37799999999999</v>
      </c>
      <c r="U26" s="17">
        <v>475.98599999999999</v>
      </c>
      <c r="V26" s="17">
        <v>504.31099999999998</v>
      </c>
      <c r="W26" s="17">
        <v>414.04</v>
      </c>
      <c r="X26" s="17">
        <v>356.59500000000003</v>
      </c>
      <c r="Y26" s="17">
        <v>242.67099999999999</v>
      </c>
      <c r="Z26" s="17">
        <v>340.30500000000001</v>
      </c>
      <c r="AA26" s="17">
        <v>344.17899999999997</v>
      </c>
      <c r="AB26" s="17">
        <v>426.57299999999998</v>
      </c>
      <c r="AC26" s="17">
        <v>275.34100000000001</v>
      </c>
      <c r="AD26" s="17">
        <v>427.113</v>
      </c>
      <c r="AE26" s="17">
        <v>420.71199999999999</v>
      </c>
      <c r="AF26" s="17">
        <v>448.52699999999999</v>
      </c>
      <c r="AG26" s="17">
        <v>495.16399999999999</v>
      </c>
      <c r="AH26" s="17">
        <v>495.16399999999999</v>
      </c>
      <c r="AI26" s="17">
        <v>495.16399999999999</v>
      </c>
      <c r="AJ26" s="17">
        <v>344.904</v>
      </c>
      <c r="AK26" s="17">
        <v>465.32299999999998</v>
      </c>
      <c r="AL26" s="17">
        <v>466.916</v>
      </c>
      <c r="AM26" s="17">
        <v>490.37299999999999</v>
      </c>
      <c r="AN26" s="17">
        <v>490.37299999999999</v>
      </c>
      <c r="AO26" s="17">
        <v>380.19099999999997</v>
      </c>
      <c r="AP26" s="17">
        <v>553.06100000000004</v>
      </c>
    </row>
    <row r="27" spans="1:42" x14ac:dyDescent="0.35">
      <c r="A27" s="52"/>
      <c r="B27" s="17">
        <v>435.39400000000001</v>
      </c>
      <c r="C27" s="17">
        <v>435.39400000000001</v>
      </c>
      <c r="D27" s="17">
        <v>489.79599999999999</v>
      </c>
      <c r="E27" s="17">
        <v>522.82600000000002</v>
      </c>
      <c r="F27" s="17">
        <v>360.02300000000002</v>
      </c>
      <c r="G27" s="17">
        <v>492.75599999999997</v>
      </c>
      <c r="H27" s="17">
        <v>493.42099999999999</v>
      </c>
      <c r="I27" s="17">
        <v>274.09500000000003</v>
      </c>
      <c r="J27" s="17">
        <v>473.762</v>
      </c>
      <c r="K27" s="17">
        <v>430.66899999999998</v>
      </c>
      <c r="L27" s="17">
        <v>475.43099999999998</v>
      </c>
      <c r="M27" s="17">
        <v>473.53100000000001</v>
      </c>
      <c r="N27" s="17">
        <v>439.91399999999999</v>
      </c>
      <c r="O27" s="17">
        <v>470.57499999999999</v>
      </c>
      <c r="P27" s="17">
        <v>552.11599999999999</v>
      </c>
      <c r="Q27" s="17">
        <v>544.45500000000004</v>
      </c>
      <c r="R27" s="17">
        <v>507.262</v>
      </c>
      <c r="S27" s="17">
        <v>535.79899999999998</v>
      </c>
      <c r="T27" s="17">
        <v>471.83</v>
      </c>
      <c r="U27" s="17">
        <v>482.32799999999997</v>
      </c>
      <c r="V27" s="17">
        <v>507.25599999999997</v>
      </c>
      <c r="W27" s="17">
        <v>445.18299999999999</v>
      </c>
      <c r="X27" s="17">
        <v>374.154</v>
      </c>
      <c r="Y27" s="17">
        <v>242.94800000000001</v>
      </c>
      <c r="Z27" s="17">
        <v>422.71699999999998</v>
      </c>
      <c r="AA27" s="17">
        <v>364.85500000000002</v>
      </c>
      <c r="AB27" s="17">
        <v>449.24799999999999</v>
      </c>
      <c r="AC27" s="17">
        <v>288.072</v>
      </c>
      <c r="AD27" s="17">
        <v>507.46600000000001</v>
      </c>
      <c r="AE27" s="17">
        <v>446.55500000000001</v>
      </c>
      <c r="AF27" s="17">
        <v>500.22699999999998</v>
      </c>
      <c r="AG27" s="17">
        <v>495.964</v>
      </c>
      <c r="AH27" s="17">
        <v>495.964</v>
      </c>
      <c r="AI27" s="17">
        <v>495.964</v>
      </c>
      <c r="AJ27" s="17">
        <v>479.17700000000002</v>
      </c>
      <c r="AK27" s="17">
        <v>516.49099999999999</v>
      </c>
      <c r="AL27" s="17">
        <v>499.70499999999998</v>
      </c>
      <c r="AM27" s="17">
        <v>499.84</v>
      </c>
      <c r="AN27" s="17">
        <v>499.84</v>
      </c>
      <c r="AO27" s="17">
        <v>385.19099999999997</v>
      </c>
      <c r="AP27" s="17">
        <v>567.56299999999999</v>
      </c>
    </row>
    <row r="28" spans="1:42" x14ac:dyDescent="0.35">
      <c r="A28" s="52"/>
      <c r="B28" s="17">
        <v>465.30500000000001</v>
      </c>
      <c r="C28" s="17">
        <v>465.30500000000001</v>
      </c>
      <c r="D28" s="17">
        <v>503.26400000000001</v>
      </c>
      <c r="E28" s="17">
        <v>545.25699999999995</v>
      </c>
      <c r="F28" s="17">
        <v>385.30200000000002</v>
      </c>
      <c r="G28" s="17">
        <v>517.71900000000005</v>
      </c>
      <c r="H28" s="17">
        <v>568.25800000000004</v>
      </c>
      <c r="I28" s="17">
        <v>298.137</v>
      </c>
      <c r="J28" s="17">
        <v>487.9</v>
      </c>
      <c r="K28" s="17">
        <v>535.56600000000003</v>
      </c>
      <c r="L28" s="17">
        <v>491.327</v>
      </c>
      <c r="M28" s="17">
        <v>506.31200000000001</v>
      </c>
      <c r="N28" s="17">
        <v>482.774</v>
      </c>
      <c r="O28" s="17">
        <v>477.93200000000002</v>
      </c>
      <c r="P28" s="17">
        <v>570.56700000000001</v>
      </c>
      <c r="Q28" s="17">
        <v>547.4</v>
      </c>
      <c r="R28" s="17">
        <v>510.12400000000002</v>
      </c>
      <c r="S28" s="17">
        <v>547.23400000000004</v>
      </c>
      <c r="T28" s="17">
        <v>482.67200000000003</v>
      </c>
      <c r="U28" s="17">
        <v>504.23899999999998</v>
      </c>
      <c r="V28" s="17">
        <v>510.95400000000001</v>
      </c>
      <c r="W28" s="17">
        <v>476.625</v>
      </c>
      <c r="X28" s="17">
        <v>385.767</v>
      </c>
      <c r="Y28" s="17">
        <v>247.494</v>
      </c>
      <c r="Z28" s="17">
        <v>439.09899999999999</v>
      </c>
      <c r="AA28" s="17">
        <v>368.95800000000003</v>
      </c>
      <c r="AB28" s="17">
        <v>450.85</v>
      </c>
      <c r="AC28" s="17">
        <v>291.93799999999999</v>
      </c>
      <c r="AD28" s="17">
        <v>518.93700000000001</v>
      </c>
      <c r="AE28" s="17">
        <v>497.10300000000001</v>
      </c>
      <c r="AF28" s="17">
        <v>513.73099999999999</v>
      </c>
      <c r="AG28" s="17">
        <v>505.68</v>
      </c>
      <c r="AH28" s="17">
        <v>505.68</v>
      </c>
      <c r="AI28" s="17">
        <v>505.68</v>
      </c>
      <c r="AJ28" s="17">
        <v>486.65300000000002</v>
      </c>
      <c r="AK28" s="17">
        <v>522.28499999999997</v>
      </c>
      <c r="AL28" s="17">
        <v>508.20400000000001</v>
      </c>
      <c r="AM28" s="17">
        <v>531.79300000000001</v>
      </c>
      <c r="AN28" s="17">
        <v>531.79300000000001</v>
      </c>
      <c r="AO28" s="17">
        <v>487.36</v>
      </c>
      <c r="AP28" s="17">
        <v>585.28800000000001</v>
      </c>
    </row>
    <row r="29" spans="1:42" x14ac:dyDescent="0.35">
      <c r="A29" s="52"/>
      <c r="B29" s="17">
        <v>484.49599999999998</v>
      </c>
      <c r="C29" s="17">
        <v>484.49599999999998</v>
      </c>
      <c r="D29" s="17">
        <v>508.435</v>
      </c>
      <c r="E29" s="17">
        <v>545.39099999999996</v>
      </c>
      <c r="F29" s="17">
        <v>396.81700000000001</v>
      </c>
      <c r="G29" s="17">
        <v>519.54200000000003</v>
      </c>
      <c r="H29" s="17">
        <v>574.67700000000002</v>
      </c>
      <c r="I29" s="17">
        <v>309.05599999999998</v>
      </c>
      <c r="J29" s="17">
        <v>496.45100000000002</v>
      </c>
      <c r="K29" s="17">
        <v>554.04700000000003</v>
      </c>
      <c r="L29" s="17">
        <v>525.76900000000001</v>
      </c>
      <c r="M29" s="17">
        <v>506.75599999999997</v>
      </c>
      <c r="N29" s="17">
        <v>516.93899999999996</v>
      </c>
      <c r="O29" s="17">
        <v>492.904</v>
      </c>
      <c r="P29" s="17">
        <v>570.86500000000001</v>
      </c>
      <c r="Q29" s="17">
        <v>561.65300000000002</v>
      </c>
      <c r="R29" s="17">
        <v>535.43399999999997</v>
      </c>
      <c r="S29" s="17">
        <v>556.60699999999997</v>
      </c>
      <c r="T29" s="17">
        <v>509.49299999999999</v>
      </c>
      <c r="U29" s="17">
        <v>508.89699999999999</v>
      </c>
      <c r="V29" s="17">
        <v>512.99199999999996</v>
      </c>
      <c r="W29" s="17">
        <v>484.47300000000001</v>
      </c>
      <c r="X29" s="17">
        <v>422.63900000000001</v>
      </c>
      <c r="Y29" s="17">
        <v>256.52999999999997</v>
      </c>
      <c r="Z29" s="17">
        <v>443.32499999999999</v>
      </c>
      <c r="AA29" s="17">
        <v>370.16</v>
      </c>
      <c r="AB29" s="17">
        <v>454.16399999999999</v>
      </c>
      <c r="AC29" s="17">
        <v>314.565</v>
      </c>
      <c r="AD29" s="17">
        <v>521.202</v>
      </c>
      <c r="AE29" s="17">
        <v>507.286</v>
      </c>
      <c r="AF29" s="17">
        <v>538.14200000000005</v>
      </c>
      <c r="AG29" s="17">
        <v>517.03499999999997</v>
      </c>
      <c r="AH29" s="17">
        <v>517.03499999999997</v>
      </c>
      <c r="AI29" s="17">
        <v>517.03499999999997</v>
      </c>
      <c r="AJ29" s="17">
        <v>492.83</v>
      </c>
      <c r="AK29" s="17">
        <v>522.61199999999997</v>
      </c>
      <c r="AL29" s="17">
        <v>557.09699999999998</v>
      </c>
      <c r="AM29" s="17">
        <v>549.03599999999994</v>
      </c>
      <c r="AN29" s="17">
        <v>549.03599999999994</v>
      </c>
      <c r="AO29" s="17">
        <v>502.70600000000002</v>
      </c>
      <c r="AP29" s="17">
        <v>603.82299999999998</v>
      </c>
    </row>
    <row r="30" spans="1:42" x14ac:dyDescent="0.35">
      <c r="A30" s="52"/>
      <c r="B30" s="17">
        <v>498.38</v>
      </c>
      <c r="C30" s="17">
        <v>498.38</v>
      </c>
      <c r="D30" s="17">
        <v>514.25099999999998</v>
      </c>
      <c r="E30" s="17">
        <v>548.55799999999999</v>
      </c>
      <c r="F30" s="17">
        <v>432.19099999999997</v>
      </c>
      <c r="G30" s="17">
        <v>546.32500000000005</v>
      </c>
      <c r="H30" s="17">
        <v>578.03499999999997</v>
      </c>
      <c r="I30" s="17">
        <v>349.08600000000001</v>
      </c>
      <c r="J30" s="17">
        <v>504.28399999999999</v>
      </c>
      <c r="K30" s="17">
        <v>574.851</v>
      </c>
      <c r="L30" s="17">
        <v>529.774</v>
      </c>
      <c r="M30" s="17">
        <v>509.87</v>
      </c>
      <c r="N30" s="17">
        <v>519.50800000000004</v>
      </c>
      <c r="O30" s="17">
        <v>520.495</v>
      </c>
      <c r="P30" s="17">
        <v>584.56200000000001</v>
      </c>
      <c r="Q30" s="17">
        <v>572.88699999999994</v>
      </c>
      <c r="R30" s="17">
        <v>540.69500000000005</v>
      </c>
      <c r="S30" s="17">
        <v>558.38</v>
      </c>
      <c r="T30" s="17">
        <v>511.03800000000001</v>
      </c>
      <c r="U30" s="17">
        <v>511.31299999999999</v>
      </c>
      <c r="V30" s="17">
        <v>524.23599999999999</v>
      </c>
      <c r="W30" s="17">
        <v>488.916</v>
      </c>
      <c r="X30" s="17">
        <v>426.31599999999997</v>
      </c>
      <c r="Y30" s="17">
        <v>257.57799999999997</v>
      </c>
      <c r="Z30" s="17">
        <v>457.09</v>
      </c>
      <c r="AA30" s="17">
        <v>391.88</v>
      </c>
      <c r="AB30" s="17">
        <v>460.75099999999998</v>
      </c>
      <c r="AC30" s="17">
        <v>324.61900000000003</v>
      </c>
      <c r="AD30" s="17">
        <v>522.154</v>
      </c>
      <c r="AE30" s="17">
        <v>509.08699999999999</v>
      </c>
      <c r="AF30" s="17">
        <v>540.84400000000005</v>
      </c>
      <c r="AG30" s="17">
        <v>519.76700000000005</v>
      </c>
      <c r="AH30" s="17">
        <v>519.76700000000005</v>
      </c>
      <c r="AI30" s="17">
        <v>519.76700000000005</v>
      </c>
      <c r="AJ30" s="17">
        <v>497.15199999999999</v>
      </c>
      <c r="AK30" s="17">
        <v>549.69799999999998</v>
      </c>
      <c r="AL30" s="17">
        <v>560.58199999999999</v>
      </c>
      <c r="AM30" s="17">
        <v>555.95500000000004</v>
      </c>
      <c r="AN30" s="17">
        <v>555.95500000000004</v>
      </c>
      <c r="AO30" s="17">
        <v>504.036</v>
      </c>
      <c r="AP30" s="17">
        <v>603.90800000000002</v>
      </c>
    </row>
    <row r="31" spans="1:42" x14ac:dyDescent="0.35">
      <c r="A31" s="52"/>
      <c r="B31" s="17">
        <v>499.03800000000001</v>
      </c>
      <c r="C31" s="17">
        <v>499.03800000000001</v>
      </c>
      <c r="D31" s="17">
        <v>519.45600000000002</v>
      </c>
      <c r="E31" s="17">
        <v>557.96299999999997</v>
      </c>
      <c r="F31" s="17">
        <v>467.72399999999999</v>
      </c>
      <c r="G31" s="17">
        <v>549.58600000000001</v>
      </c>
      <c r="H31" s="17">
        <v>585.26800000000003</v>
      </c>
      <c r="I31" s="17">
        <v>358.72800000000001</v>
      </c>
      <c r="J31" s="17">
        <v>515.83299999999997</v>
      </c>
      <c r="K31" s="17">
        <v>578.48500000000001</v>
      </c>
      <c r="L31" s="17">
        <v>533.30700000000002</v>
      </c>
      <c r="M31" s="17">
        <v>519.69299999999998</v>
      </c>
      <c r="N31" s="17">
        <v>523.95500000000004</v>
      </c>
      <c r="O31" s="17">
        <v>524.94399999999996</v>
      </c>
      <c r="P31" s="17">
        <v>585.66899999999998</v>
      </c>
      <c r="Q31" s="17">
        <v>578.76900000000001</v>
      </c>
      <c r="R31" s="17">
        <v>544.21900000000005</v>
      </c>
      <c r="S31" s="17">
        <v>564.48299999999995</v>
      </c>
      <c r="T31" s="17">
        <v>520.46600000000001</v>
      </c>
      <c r="U31" s="17">
        <v>517.56299999999999</v>
      </c>
      <c r="V31" s="17">
        <v>526.24300000000005</v>
      </c>
      <c r="W31" s="17">
        <v>510.01499999999999</v>
      </c>
      <c r="X31" s="17">
        <v>442.721</v>
      </c>
      <c r="Y31" s="17">
        <v>259.83100000000002</v>
      </c>
      <c r="Z31" s="17">
        <v>465.12</v>
      </c>
      <c r="AA31" s="17">
        <v>399.40899999999999</v>
      </c>
      <c r="AB31" s="17">
        <v>464.87799999999999</v>
      </c>
      <c r="AC31" s="17">
        <v>329.53800000000001</v>
      </c>
      <c r="AD31" s="17">
        <v>582.20699999999999</v>
      </c>
      <c r="AE31" s="17">
        <v>525.05399999999997</v>
      </c>
      <c r="AF31" s="17">
        <v>541.82000000000005</v>
      </c>
      <c r="AG31" s="17">
        <v>529.77300000000002</v>
      </c>
      <c r="AH31" s="17">
        <v>529.77300000000002</v>
      </c>
      <c r="AI31" s="17">
        <v>529.77300000000002</v>
      </c>
      <c r="AJ31" s="17">
        <v>498.96</v>
      </c>
      <c r="AK31" s="17">
        <v>553.1</v>
      </c>
      <c r="AL31" s="17">
        <v>589.50900000000001</v>
      </c>
      <c r="AM31" s="17">
        <v>564.822</v>
      </c>
      <c r="AN31" s="17">
        <v>564.822</v>
      </c>
      <c r="AO31" s="17">
        <v>527.22900000000004</v>
      </c>
      <c r="AP31" s="17">
        <v>608.13699999999994</v>
      </c>
    </row>
    <row r="32" spans="1:42" x14ac:dyDescent="0.35">
      <c r="A32" s="52"/>
      <c r="B32" s="17">
        <v>508.07799999999997</v>
      </c>
      <c r="C32" s="17">
        <v>508.07799999999997</v>
      </c>
      <c r="D32" s="17">
        <v>524.9</v>
      </c>
      <c r="E32" s="17">
        <v>560.197</v>
      </c>
      <c r="F32" s="17">
        <v>469.36200000000002</v>
      </c>
      <c r="G32" s="17">
        <v>561.79999999999995</v>
      </c>
      <c r="H32" s="17">
        <v>586.91200000000003</v>
      </c>
      <c r="I32" s="17">
        <v>361.49</v>
      </c>
      <c r="J32" s="17">
        <v>537.82600000000002</v>
      </c>
      <c r="K32" s="17">
        <v>583.43799999999999</v>
      </c>
      <c r="L32" s="17">
        <v>542.05100000000004</v>
      </c>
      <c r="M32" s="17">
        <v>535.10599999999999</v>
      </c>
      <c r="N32" s="17">
        <v>525.06200000000001</v>
      </c>
      <c r="O32" s="17">
        <v>528.005</v>
      </c>
      <c r="P32" s="17">
        <v>595.73800000000006</v>
      </c>
      <c r="Q32" s="17">
        <v>583.82399999999996</v>
      </c>
      <c r="R32" s="17">
        <v>544.90700000000004</v>
      </c>
      <c r="S32" s="17">
        <v>565.673</v>
      </c>
      <c r="T32" s="17">
        <v>531.46299999999997</v>
      </c>
      <c r="U32" s="17">
        <v>534.57899999999995</v>
      </c>
      <c r="V32" s="17">
        <v>532.57100000000003</v>
      </c>
      <c r="W32" s="17">
        <v>512.09799999999996</v>
      </c>
      <c r="X32" s="17">
        <v>445.94600000000003</v>
      </c>
      <c r="Y32" s="17">
        <v>266.423</v>
      </c>
      <c r="Z32" s="17">
        <v>467.37</v>
      </c>
      <c r="AA32" s="17">
        <v>406.27199999999999</v>
      </c>
      <c r="AB32" s="17">
        <v>469.40499999999997</v>
      </c>
      <c r="AC32" s="17">
        <v>341.50599999999997</v>
      </c>
      <c r="AD32" s="17">
        <v>590.79200000000003</v>
      </c>
      <c r="AE32" s="17">
        <v>578.90599999999995</v>
      </c>
      <c r="AF32" s="17">
        <v>542.63699999999994</v>
      </c>
      <c r="AG32" s="17">
        <v>550.10799999999995</v>
      </c>
      <c r="AH32" s="17">
        <v>550.10799999999995</v>
      </c>
      <c r="AI32" s="17">
        <v>550.10799999999995</v>
      </c>
      <c r="AJ32" s="17">
        <v>499.25400000000002</v>
      </c>
      <c r="AK32" s="17">
        <v>566.49</v>
      </c>
      <c r="AL32" s="17">
        <v>593.74300000000005</v>
      </c>
      <c r="AM32" s="17">
        <v>570.61099999999999</v>
      </c>
      <c r="AN32" s="17">
        <v>570.61099999999999</v>
      </c>
      <c r="AO32" s="17">
        <v>539.54100000000005</v>
      </c>
      <c r="AP32" s="17">
        <v>608.52</v>
      </c>
    </row>
    <row r="33" spans="1:42" x14ac:dyDescent="0.35">
      <c r="A33" s="52"/>
      <c r="B33" s="17">
        <v>514.56799999999998</v>
      </c>
      <c r="C33" s="17">
        <v>514.56799999999998</v>
      </c>
      <c r="D33" s="17">
        <v>528.30200000000002</v>
      </c>
      <c r="E33" s="17">
        <v>561.11599999999999</v>
      </c>
      <c r="F33" s="17">
        <v>482.06700000000001</v>
      </c>
      <c r="G33" s="17">
        <v>563.83299999999997</v>
      </c>
      <c r="H33" s="17">
        <v>591.827</v>
      </c>
      <c r="I33" s="17">
        <v>369.57400000000001</v>
      </c>
      <c r="J33" s="17">
        <v>552.73400000000004</v>
      </c>
      <c r="K33" s="17">
        <v>584.59500000000003</v>
      </c>
      <c r="L33" s="17">
        <v>543.851</v>
      </c>
      <c r="M33" s="17">
        <v>556.96</v>
      </c>
      <c r="N33" s="17">
        <v>526.17399999999998</v>
      </c>
      <c r="O33" s="17">
        <v>530.58000000000004</v>
      </c>
      <c r="P33" s="17">
        <v>597.40700000000004</v>
      </c>
      <c r="Q33" s="17">
        <v>585.36699999999996</v>
      </c>
      <c r="R33" s="17">
        <v>545.29300000000001</v>
      </c>
      <c r="S33" s="17">
        <v>569.19600000000003</v>
      </c>
      <c r="T33" s="17">
        <v>531.80399999999997</v>
      </c>
      <c r="U33" s="17">
        <v>541.44600000000003</v>
      </c>
      <c r="V33" s="17">
        <v>534.40800000000002</v>
      </c>
      <c r="W33" s="17">
        <v>521.90499999999997</v>
      </c>
      <c r="X33" s="17">
        <v>446.505</v>
      </c>
      <c r="Y33" s="17">
        <v>268.77699999999999</v>
      </c>
      <c r="Z33" s="17">
        <v>467.50799999999998</v>
      </c>
      <c r="AA33" s="17">
        <v>407.55</v>
      </c>
      <c r="AB33" s="17">
        <v>481.286</v>
      </c>
      <c r="AC33" s="17">
        <v>348.00599999999997</v>
      </c>
      <c r="AD33" s="17">
        <v>599.69500000000005</v>
      </c>
      <c r="AE33" s="17">
        <v>581.75300000000004</v>
      </c>
      <c r="AF33" s="17">
        <v>548.53399999999999</v>
      </c>
      <c r="AG33" s="17">
        <v>559.03599999999994</v>
      </c>
      <c r="AH33" s="17">
        <v>559.03599999999994</v>
      </c>
      <c r="AI33" s="17">
        <v>559.03599999999994</v>
      </c>
      <c r="AJ33" s="17">
        <v>505.60899999999998</v>
      </c>
      <c r="AK33" s="17">
        <v>566.87099999999998</v>
      </c>
      <c r="AL33" s="17">
        <v>596.49699999999996</v>
      </c>
      <c r="AM33" s="17">
        <v>613.77800000000002</v>
      </c>
      <c r="AN33" s="17">
        <v>613.77800000000002</v>
      </c>
      <c r="AO33" s="17">
        <v>559.33699999999999</v>
      </c>
      <c r="AP33" s="17">
        <v>609.72699999999998</v>
      </c>
    </row>
    <row r="34" spans="1:42" x14ac:dyDescent="0.35">
      <c r="A34" s="52"/>
      <c r="B34" s="17">
        <v>518.71100000000001</v>
      </c>
      <c r="C34" s="17">
        <v>518.71100000000001</v>
      </c>
      <c r="D34" s="17">
        <v>529.39599999999996</v>
      </c>
      <c r="E34" s="17">
        <v>562.58799999999997</v>
      </c>
      <c r="F34" s="17">
        <v>526.29399999999998</v>
      </c>
      <c r="G34" s="17">
        <v>564.08000000000004</v>
      </c>
      <c r="H34" s="17">
        <v>594.96100000000001</v>
      </c>
      <c r="I34" s="17">
        <v>383.74099999999999</v>
      </c>
      <c r="J34" s="17">
        <v>556.08900000000006</v>
      </c>
      <c r="K34" s="17">
        <v>585.28599999999994</v>
      </c>
      <c r="L34" s="17">
        <v>548.07100000000003</v>
      </c>
      <c r="M34" s="17">
        <v>562.02499999999998</v>
      </c>
      <c r="N34" s="17">
        <v>546.24400000000003</v>
      </c>
      <c r="O34" s="17">
        <v>540.298</v>
      </c>
      <c r="P34" s="17">
        <v>599.702</v>
      </c>
      <c r="Q34" s="17">
        <v>589.84400000000005</v>
      </c>
      <c r="R34" s="17">
        <v>550.00599999999997</v>
      </c>
      <c r="S34" s="17">
        <v>581.21799999999996</v>
      </c>
      <c r="T34" s="17">
        <v>535.14400000000001</v>
      </c>
      <c r="U34" s="17">
        <v>559.01700000000005</v>
      </c>
      <c r="V34" s="17">
        <v>544.87900000000002</v>
      </c>
      <c r="W34" s="17">
        <v>526.85</v>
      </c>
      <c r="X34" s="17">
        <v>447.07499999999999</v>
      </c>
      <c r="Y34" s="17">
        <v>274.77199999999999</v>
      </c>
      <c r="Z34" s="17">
        <v>467.85899999999998</v>
      </c>
      <c r="AA34" s="17">
        <v>414.99900000000002</v>
      </c>
      <c r="AB34" s="17">
        <v>491.50099999999998</v>
      </c>
      <c r="AC34" s="17">
        <v>352.49</v>
      </c>
      <c r="AD34" s="17">
        <v>608.69899999999996</v>
      </c>
      <c r="AE34" s="17">
        <v>588.96199999999999</v>
      </c>
      <c r="AF34" s="17">
        <v>554.83299999999997</v>
      </c>
      <c r="AG34" s="17">
        <v>561.76400000000001</v>
      </c>
      <c r="AH34" s="17">
        <v>561.76400000000001</v>
      </c>
      <c r="AI34" s="17">
        <v>561.76400000000001</v>
      </c>
      <c r="AJ34" s="17">
        <v>509.69400000000002</v>
      </c>
      <c r="AK34" s="17">
        <v>572.12900000000002</v>
      </c>
      <c r="AL34" s="17">
        <v>602.48800000000006</v>
      </c>
      <c r="AM34" s="17">
        <v>616.33299999999997</v>
      </c>
      <c r="AN34" s="17">
        <v>616.33299999999997</v>
      </c>
      <c r="AO34" s="17">
        <v>559.375</v>
      </c>
      <c r="AP34" s="17">
        <v>614.35699999999997</v>
      </c>
    </row>
    <row r="35" spans="1:42" x14ac:dyDescent="0.35">
      <c r="A35" s="52"/>
      <c r="B35" s="17">
        <v>519.93100000000004</v>
      </c>
      <c r="C35" s="17">
        <v>519.93100000000004</v>
      </c>
      <c r="D35" s="17">
        <v>529.97900000000004</v>
      </c>
      <c r="E35" s="17">
        <v>566.15099999999995</v>
      </c>
      <c r="F35" s="17">
        <v>534.66099999999994</v>
      </c>
      <c r="G35" s="17">
        <v>585.91800000000001</v>
      </c>
      <c r="H35" s="17">
        <v>600.25699999999995</v>
      </c>
      <c r="I35" s="17">
        <v>391.56700000000001</v>
      </c>
      <c r="J35" s="17">
        <v>558.04399999999998</v>
      </c>
      <c r="K35" s="17">
        <v>588.20799999999997</v>
      </c>
      <c r="L35" s="17">
        <v>550.46500000000003</v>
      </c>
      <c r="M35" s="17">
        <v>564.76300000000003</v>
      </c>
      <c r="N35" s="17">
        <v>562.13199999999995</v>
      </c>
      <c r="O35" s="17">
        <v>550.93100000000004</v>
      </c>
      <c r="P35" s="17">
        <v>601.24199999999996</v>
      </c>
      <c r="Q35" s="17">
        <v>590.50099999999998</v>
      </c>
      <c r="R35" s="17">
        <v>550.29899999999998</v>
      </c>
      <c r="S35" s="17">
        <v>583.31500000000005</v>
      </c>
      <c r="T35" s="17">
        <v>556.16899999999998</v>
      </c>
      <c r="U35" s="17">
        <v>567.29100000000005</v>
      </c>
      <c r="V35" s="17">
        <v>551.57000000000005</v>
      </c>
      <c r="W35" s="17">
        <v>527.83100000000002</v>
      </c>
      <c r="X35" s="17">
        <v>451.79399999999998</v>
      </c>
      <c r="Y35" s="17">
        <v>276.87</v>
      </c>
      <c r="Z35" s="17">
        <v>469.18</v>
      </c>
      <c r="AA35" s="17">
        <v>417.47800000000001</v>
      </c>
      <c r="AB35" s="17">
        <v>494.84199999999998</v>
      </c>
      <c r="AC35" s="17">
        <v>356.01</v>
      </c>
      <c r="AD35" s="17">
        <v>608.97500000000002</v>
      </c>
      <c r="AE35" s="17">
        <v>591.34900000000005</v>
      </c>
      <c r="AF35" s="17">
        <v>574.01800000000003</v>
      </c>
      <c r="AG35" s="17">
        <v>581.77499999999998</v>
      </c>
      <c r="AH35" s="17">
        <v>581.77499999999998</v>
      </c>
      <c r="AI35" s="17">
        <v>581.77499999999998</v>
      </c>
      <c r="AJ35" s="17">
        <v>512.245</v>
      </c>
      <c r="AK35" s="17">
        <v>572.60199999999998</v>
      </c>
      <c r="AL35" s="17">
        <v>605.45000000000005</v>
      </c>
      <c r="AM35" s="17">
        <v>616.69000000000005</v>
      </c>
      <c r="AN35" s="17">
        <v>616.69000000000005</v>
      </c>
      <c r="AO35" s="17">
        <v>560.601</v>
      </c>
      <c r="AP35" s="17">
        <v>620.78499999999997</v>
      </c>
    </row>
    <row r="36" spans="1:42" x14ac:dyDescent="0.35">
      <c r="A36" s="52"/>
      <c r="B36" s="17">
        <v>526.03099999999995</v>
      </c>
      <c r="C36" s="17">
        <v>526.03099999999995</v>
      </c>
      <c r="D36" s="17">
        <v>536.50300000000004</v>
      </c>
      <c r="E36" s="17">
        <v>566.84900000000005</v>
      </c>
      <c r="F36" s="17">
        <v>546.31500000000005</v>
      </c>
      <c r="G36" s="17">
        <v>591.726</v>
      </c>
      <c r="H36" s="17">
        <v>601.31100000000004</v>
      </c>
      <c r="I36" s="17">
        <v>396.40699999999998</v>
      </c>
      <c r="J36" s="17">
        <v>564.84900000000005</v>
      </c>
      <c r="K36" s="17">
        <v>589.59100000000001</v>
      </c>
      <c r="L36" s="17">
        <v>552.05399999999997</v>
      </c>
      <c r="M36" s="17">
        <v>567.33299999999997</v>
      </c>
      <c r="N36" s="17">
        <v>565.97500000000002</v>
      </c>
      <c r="O36" s="17">
        <v>568.495</v>
      </c>
      <c r="P36" s="17">
        <v>601.34199999999998</v>
      </c>
      <c r="Q36" s="17">
        <v>590.53899999999999</v>
      </c>
      <c r="R36" s="17">
        <v>554.77200000000005</v>
      </c>
      <c r="S36" s="17">
        <v>584.91399999999999</v>
      </c>
      <c r="T36" s="17">
        <v>558.32799999999997</v>
      </c>
      <c r="U36" s="17">
        <v>569.56799999999998</v>
      </c>
      <c r="V36" s="17">
        <v>552.46299999999997</v>
      </c>
      <c r="W36" s="17">
        <v>532.15099999999995</v>
      </c>
      <c r="X36" s="17">
        <v>457.44099999999997</v>
      </c>
      <c r="Y36" s="17">
        <v>281.25</v>
      </c>
      <c r="Z36" s="17">
        <v>481.3</v>
      </c>
      <c r="AA36" s="17">
        <v>431.19499999999999</v>
      </c>
      <c r="AB36" s="17">
        <v>497.88400000000001</v>
      </c>
      <c r="AC36" s="17">
        <v>357.26499999999999</v>
      </c>
      <c r="AD36" s="17">
        <v>612.80999999999995</v>
      </c>
      <c r="AE36" s="17">
        <v>595.91999999999996</v>
      </c>
      <c r="AF36" s="17">
        <v>576.779</v>
      </c>
      <c r="AG36" s="17">
        <v>582.29499999999996</v>
      </c>
      <c r="AH36" s="17">
        <v>582.29499999999996</v>
      </c>
      <c r="AI36" s="17">
        <v>582.29499999999996</v>
      </c>
      <c r="AJ36" s="17">
        <v>526.80999999999995</v>
      </c>
      <c r="AK36" s="17">
        <v>577.32100000000003</v>
      </c>
      <c r="AL36" s="17">
        <v>612.60199999999998</v>
      </c>
      <c r="AM36" s="17">
        <v>620.43399999999997</v>
      </c>
      <c r="AN36" s="17">
        <v>620.43399999999997</v>
      </c>
      <c r="AO36" s="17">
        <v>575.76499999999999</v>
      </c>
      <c r="AP36" s="17">
        <v>621.49300000000005</v>
      </c>
    </row>
    <row r="37" spans="1:42" x14ac:dyDescent="0.35">
      <c r="A37" s="52"/>
      <c r="B37" s="17">
        <v>542.74699999999996</v>
      </c>
      <c r="C37" s="17">
        <v>542.74699999999996</v>
      </c>
      <c r="D37" s="17">
        <v>539.97799999999995</v>
      </c>
      <c r="E37" s="17">
        <v>573.101</v>
      </c>
      <c r="F37" s="17">
        <v>548.51599999999996</v>
      </c>
      <c r="G37" s="17">
        <v>597.97400000000005</v>
      </c>
      <c r="H37" s="17">
        <v>602.18200000000002</v>
      </c>
      <c r="I37" s="17">
        <v>401.66699999999997</v>
      </c>
      <c r="J37" s="17">
        <v>566.02599999999995</v>
      </c>
      <c r="K37" s="17">
        <v>592.96799999999996</v>
      </c>
      <c r="L37" s="17">
        <v>553.31399999999996</v>
      </c>
      <c r="M37" s="17">
        <v>572.25800000000004</v>
      </c>
      <c r="N37" s="17">
        <v>567.75199999999995</v>
      </c>
      <c r="O37" s="17">
        <v>571.22799999999995</v>
      </c>
      <c r="P37" s="17">
        <v>602.90700000000004</v>
      </c>
      <c r="Q37" s="17">
        <v>611.91700000000003</v>
      </c>
      <c r="R37" s="17">
        <v>557.56200000000001</v>
      </c>
      <c r="S37" s="17">
        <v>586.30100000000004</v>
      </c>
      <c r="T37" s="17">
        <v>564.29</v>
      </c>
      <c r="U37" s="17">
        <v>570.024</v>
      </c>
      <c r="V37" s="17">
        <v>561.9</v>
      </c>
      <c r="W37" s="17">
        <v>538.93600000000004</v>
      </c>
      <c r="X37" s="17">
        <v>480.47</v>
      </c>
      <c r="Y37" s="17">
        <v>281.56299999999999</v>
      </c>
      <c r="Z37" s="17">
        <v>486.60599999999999</v>
      </c>
      <c r="AA37" s="17">
        <v>432.38099999999997</v>
      </c>
      <c r="AB37" s="17">
        <v>498.87900000000002</v>
      </c>
      <c r="AC37" s="17">
        <v>359.29300000000001</v>
      </c>
      <c r="AD37" s="17">
        <v>615.41099999999994</v>
      </c>
      <c r="AE37" s="17">
        <v>597.43299999999999</v>
      </c>
      <c r="AF37" s="17">
        <v>584.40099999999995</v>
      </c>
      <c r="AG37" s="17">
        <v>586.45799999999997</v>
      </c>
      <c r="AH37" s="17">
        <v>586.45799999999997</v>
      </c>
      <c r="AI37" s="17">
        <v>586.45799999999997</v>
      </c>
      <c r="AJ37" s="17">
        <v>526.85900000000004</v>
      </c>
      <c r="AK37" s="17">
        <v>577.46699999999998</v>
      </c>
      <c r="AL37" s="17">
        <v>613.64800000000002</v>
      </c>
      <c r="AM37" s="17">
        <v>623.16300000000001</v>
      </c>
      <c r="AN37" s="17">
        <v>623.16300000000001</v>
      </c>
      <c r="AO37" s="17">
        <v>577.81600000000003</v>
      </c>
      <c r="AP37" s="17">
        <v>623.72900000000004</v>
      </c>
    </row>
    <row r="38" spans="1:42" x14ac:dyDescent="0.35">
      <c r="A38" s="52"/>
      <c r="B38" s="17">
        <v>548.71299999999997</v>
      </c>
      <c r="C38" s="17">
        <v>548.71299999999997</v>
      </c>
      <c r="D38" s="17">
        <v>544.30899999999997</v>
      </c>
      <c r="E38" s="17">
        <v>582.05700000000002</v>
      </c>
      <c r="F38" s="17">
        <v>549.68499999999995</v>
      </c>
      <c r="G38" s="17">
        <v>599.50900000000001</v>
      </c>
      <c r="H38" s="17">
        <v>608.1</v>
      </c>
      <c r="I38" s="17">
        <v>425.108</v>
      </c>
      <c r="J38" s="17">
        <v>567.625</v>
      </c>
      <c r="K38" s="17">
        <v>600.34900000000005</v>
      </c>
      <c r="L38" s="17">
        <v>562.73400000000004</v>
      </c>
      <c r="M38" s="17">
        <v>577.14499999999998</v>
      </c>
      <c r="N38" s="17">
        <v>571.53200000000004</v>
      </c>
      <c r="O38" s="17">
        <v>572.55200000000002</v>
      </c>
      <c r="P38" s="17">
        <v>603.52700000000004</v>
      </c>
      <c r="Q38" s="17">
        <v>617.11300000000006</v>
      </c>
      <c r="R38" s="17">
        <v>561.68799999999999</v>
      </c>
      <c r="S38" s="17">
        <v>587.48800000000006</v>
      </c>
      <c r="T38" s="17">
        <v>567.87</v>
      </c>
      <c r="U38" s="17">
        <v>583.91399999999999</v>
      </c>
      <c r="V38" s="17">
        <v>563.43799999999999</v>
      </c>
      <c r="W38" s="17">
        <v>543.61400000000003</v>
      </c>
      <c r="X38" s="17">
        <v>495.89699999999999</v>
      </c>
      <c r="Y38" s="17">
        <v>281.86599999999999</v>
      </c>
      <c r="Z38" s="17">
        <v>487.21899999999999</v>
      </c>
      <c r="AA38" s="17">
        <v>441.41899999999998</v>
      </c>
      <c r="AB38" s="17">
        <v>503.38200000000001</v>
      </c>
      <c r="AC38" s="17">
        <v>363.24</v>
      </c>
      <c r="AD38" s="17">
        <v>623.78300000000002</v>
      </c>
      <c r="AE38" s="17">
        <v>601.11699999999996</v>
      </c>
      <c r="AF38" s="17">
        <v>590.33500000000004</v>
      </c>
      <c r="AG38" s="17">
        <v>586.48400000000004</v>
      </c>
      <c r="AH38" s="17">
        <v>586.48400000000004</v>
      </c>
      <c r="AI38" s="17">
        <v>586.48400000000004</v>
      </c>
      <c r="AJ38" s="17">
        <v>527.56200000000001</v>
      </c>
      <c r="AK38" s="17">
        <v>589.32799999999997</v>
      </c>
      <c r="AL38" s="17">
        <v>615.976</v>
      </c>
      <c r="AM38" s="17">
        <v>638.596</v>
      </c>
      <c r="AN38" s="17">
        <v>638.596</v>
      </c>
      <c r="AO38" s="17">
        <v>582.10599999999999</v>
      </c>
      <c r="AP38" s="17">
        <v>628.52</v>
      </c>
    </row>
    <row r="39" spans="1:42" x14ac:dyDescent="0.35">
      <c r="A39" s="52"/>
      <c r="B39" s="17">
        <v>550.41899999999998</v>
      </c>
      <c r="C39" s="17">
        <v>550.41899999999998</v>
      </c>
      <c r="D39" s="17">
        <v>557.83699999999999</v>
      </c>
      <c r="E39" s="17">
        <v>582.60699999999997</v>
      </c>
      <c r="F39" s="17">
        <v>552.35400000000004</v>
      </c>
      <c r="G39" s="17">
        <v>601.21900000000005</v>
      </c>
      <c r="H39" s="17">
        <v>608.99900000000002</v>
      </c>
      <c r="I39" s="17">
        <v>456.93799999999999</v>
      </c>
      <c r="J39" s="17">
        <v>568.16700000000003</v>
      </c>
      <c r="K39" s="17">
        <v>604.89300000000003</v>
      </c>
      <c r="L39" s="17">
        <v>565.65700000000004</v>
      </c>
      <c r="M39" s="17">
        <v>595.72500000000002</v>
      </c>
      <c r="N39" s="17">
        <v>571.77200000000005</v>
      </c>
      <c r="O39" s="17">
        <v>579.52300000000002</v>
      </c>
      <c r="P39" s="17">
        <v>605.65800000000002</v>
      </c>
      <c r="Q39" s="17">
        <v>619.89800000000002</v>
      </c>
      <c r="R39" s="17">
        <v>571.64099999999996</v>
      </c>
      <c r="S39" s="17">
        <v>596.41300000000001</v>
      </c>
      <c r="T39" s="17">
        <v>568.48400000000004</v>
      </c>
      <c r="U39" s="17">
        <v>588.04399999999998</v>
      </c>
      <c r="V39" s="17">
        <v>565.78399999999999</v>
      </c>
      <c r="W39" s="17">
        <v>548.47199999999998</v>
      </c>
      <c r="X39" s="17">
        <v>504.45</v>
      </c>
      <c r="Y39" s="17">
        <v>285.86900000000003</v>
      </c>
      <c r="Z39" s="17">
        <v>491.93099999999998</v>
      </c>
      <c r="AA39" s="17">
        <v>454.363</v>
      </c>
      <c r="AB39" s="17">
        <v>503.41199999999998</v>
      </c>
      <c r="AC39" s="17">
        <v>376.214</v>
      </c>
      <c r="AD39" s="17">
        <v>629.577</v>
      </c>
      <c r="AE39" s="17">
        <v>604.14599999999996</v>
      </c>
      <c r="AF39" s="17">
        <v>591.35799999999995</v>
      </c>
      <c r="AG39" s="17">
        <v>591.38099999999997</v>
      </c>
      <c r="AH39" s="17">
        <v>591.38099999999997</v>
      </c>
      <c r="AI39" s="17">
        <v>591.38099999999997</v>
      </c>
      <c r="AJ39" s="17">
        <v>534.15499999999997</v>
      </c>
      <c r="AK39" s="17">
        <v>593.76300000000003</v>
      </c>
      <c r="AL39" s="17">
        <v>616.56200000000001</v>
      </c>
      <c r="AM39" s="17">
        <v>643.23800000000006</v>
      </c>
      <c r="AN39" s="17">
        <v>643.23800000000006</v>
      </c>
      <c r="AO39" s="17">
        <v>582.51499999999999</v>
      </c>
      <c r="AP39" s="17">
        <v>628.89</v>
      </c>
    </row>
    <row r="40" spans="1:42" x14ac:dyDescent="0.35">
      <c r="A40" s="52"/>
      <c r="B40" s="17">
        <v>561.63199999999995</v>
      </c>
      <c r="C40" s="17">
        <v>561.63199999999995</v>
      </c>
      <c r="D40" s="17">
        <v>559.81100000000004</v>
      </c>
      <c r="E40" s="17">
        <v>583.745</v>
      </c>
      <c r="F40" s="17">
        <v>555.48800000000006</v>
      </c>
      <c r="G40" s="17">
        <v>606.20299999999997</v>
      </c>
      <c r="H40" s="17">
        <v>611.34199999999998</v>
      </c>
      <c r="I40" s="17">
        <v>461.10899999999998</v>
      </c>
      <c r="J40" s="17">
        <v>569.94799999999998</v>
      </c>
      <c r="K40" s="17">
        <v>604.91700000000003</v>
      </c>
      <c r="L40" s="17">
        <v>568.78099999999995</v>
      </c>
      <c r="M40" s="17">
        <v>601.90300000000002</v>
      </c>
      <c r="N40" s="17">
        <v>574.178</v>
      </c>
      <c r="O40" s="17">
        <v>581.76700000000005</v>
      </c>
      <c r="P40" s="17">
        <v>608.55799999999999</v>
      </c>
      <c r="Q40" s="17">
        <v>621.85199999999998</v>
      </c>
      <c r="R40" s="17">
        <v>573.13499999999999</v>
      </c>
      <c r="S40" s="17">
        <v>600.67100000000005</v>
      </c>
      <c r="T40" s="17">
        <v>571.46799999999996</v>
      </c>
      <c r="U40" s="17">
        <v>596.51300000000003</v>
      </c>
      <c r="V40" s="17">
        <v>568.51900000000001</v>
      </c>
      <c r="W40" s="17">
        <v>552.70600000000002</v>
      </c>
      <c r="X40" s="17">
        <v>505.81099999999998</v>
      </c>
      <c r="Y40" s="17">
        <v>290.471</v>
      </c>
      <c r="Z40" s="17">
        <v>492.15600000000001</v>
      </c>
      <c r="AA40" s="17">
        <v>454.73099999999999</v>
      </c>
      <c r="AB40" s="17">
        <v>506.46100000000001</v>
      </c>
      <c r="AC40" s="17">
        <v>376.41399999999999</v>
      </c>
      <c r="AD40" s="17">
        <v>631.23699999999997</v>
      </c>
      <c r="AE40" s="17">
        <v>605.63499999999999</v>
      </c>
      <c r="AF40" s="17">
        <v>592.41899999999998</v>
      </c>
      <c r="AG40" s="17">
        <v>600.75099999999998</v>
      </c>
      <c r="AH40" s="17">
        <v>600.75099999999998</v>
      </c>
      <c r="AI40" s="17">
        <v>600.75099999999998</v>
      </c>
      <c r="AJ40" s="17">
        <v>536.07399999999996</v>
      </c>
      <c r="AK40" s="17">
        <v>596.77</v>
      </c>
      <c r="AL40" s="17">
        <v>617.60699999999997</v>
      </c>
      <c r="AM40" s="17">
        <v>645.48099999999999</v>
      </c>
      <c r="AN40" s="17">
        <v>645.48099999999999</v>
      </c>
      <c r="AO40" s="17">
        <v>582.90599999999995</v>
      </c>
      <c r="AP40" s="17">
        <v>633.70899999999995</v>
      </c>
    </row>
    <row r="41" spans="1:42" x14ac:dyDescent="0.35">
      <c r="A41" s="52"/>
      <c r="B41" s="17">
        <v>562.60900000000004</v>
      </c>
      <c r="C41" s="17">
        <v>562.60900000000004</v>
      </c>
      <c r="D41" s="17">
        <v>564.41700000000003</v>
      </c>
      <c r="E41" s="17">
        <v>585.03800000000001</v>
      </c>
      <c r="F41" s="17">
        <v>556.19200000000001</v>
      </c>
      <c r="G41" s="17">
        <v>613.47799999999995</v>
      </c>
      <c r="H41" s="17">
        <v>614.81500000000005</v>
      </c>
      <c r="I41" s="17">
        <v>475.47199999999998</v>
      </c>
      <c r="J41" s="17">
        <v>574.25099999999998</v>
      </c>
      <c r="K41" s="17">
        <v>605.63300000000004</v>
      </c>
      <c r="L41" s="17">
        <v>569.37800000000004</v>
      </c>
      <c r="M41" s="17">
        <v>605.226</v>
      </c>
      <c r="N41" s="17">
        <v>576.75300000000004</v>
      </c>
      <c r="O41" s="17">
        <v>584.00699999999995</v>
      </c>
      <c r="P41" s="17">
        <v>612.27099999999996</v>
      </c>
      <c r="Q41" s="17">
        <v>622.81200000000001</v>
      </c>
      <c r="R41" s="17">
        <v>575.51400000000001</v>
      </c>
      <c r="S41" s="17">
        <v>602.048</v>
      </c>
      <c r="T41" s="17">
        <v>571.80600000000004</v>
      </c>
      <c r="U41" s="17">
        <v>602.46600000000001</v>
      </c>
      <c r="V41" s="17">
        <v>569.62400000000002</v>
      </c>
      <c r="W41" s="17">
        <v>552.78599999999994</v>
      </c>
      <c r="X41" s="17">
        <v>509.11599999999999</v>
      </c>
      <c r="Y41" s="17">
        <v>312.63099999999997</v>
      </c>
      <c r="Z41" s="17">
        <v>496.84800000000001</v>
      </c>
      <c r="AA41" s="17">
        <v>460.39600000000002</v>
      </c>
      <c r="AB41" s="17">
        <v>506.46499999999997</v>
      </c>
      <c r="AC41" s="17">
        <v>377.64800000000002</v>
      </c>
      <c r="AD41" s="17">
        <v>632.06399999999996</v>
      </c>
      <c r="AE41" s="17">
        <v>608.85</v>
      </c>
      <c r="AF41" s="17">
        <v>592.428</v>
      </c>
      <c r="AG41" s="17">
        <v>601.42700000000002</v>
      </c>
      <c r="AH41" s="17">
        <v>601.42700000000002</v>
      </c>
      <c r="AI41" s="17">
        <v>601.42700000000002</v>
      </c>
      <c r="AJ41" s="17">
        <v>536.351</v>
      </c>
      <c r="AK41" s="17">
        <v>607.55100000000004</v>
      </c>
      <c r="AL41" s="17">
        <v>626.09100000000001</v>
      </c>
      <c r="AM41" s="17">
        <v>645.72</v>
      </c>
      <c r="AN41" s="17">
        <v>645.72</v>
      </c>
      <c r="AO41" s="17">
        <v>584.37199999999996</v>
      </c>
      <c r="AP41" s="17">
        <v>635.51499999999999</v>
      </c>
    </row>
    <row r="42" spans="1:42" x14ac:dyDescent="0.35">
      <c r="A42" s="52"/>
      <c r="B42" s="17">
        <v>563.79399999999998</v>
      </c>
      <c r="C42" s="17">
        <v>563.79399999999998</v>
      </c>
      <c r="D42" s="17">
        <v>566.49699999999996</v>
      </c>
      <c r="E42" s="17">
        <v>586.20299999999997</v>
      </c>
      <c r="F42" s="17">
        <v>556.72799999999995</v>
      </c>
      <c r="G42" s="17">
        <v>621.33900000000006</v>
      </c>
      <c r="H42" s="17">
        <v>614.83600000000001</v>
      </c>
      <c r="I42" s="17">
        <v>476.80700000000002</v>
      </c>
      <c r="J42" s="17">
        <v>579.35900000000004</v>
      </c>
      <c r="K42" s="17">
        <v>611.38499999999999</v>
      </c>
      <c r="L42" s="17">
        <v>576.39400000000001</v>
      </c>
      <c r="M42" s="17">
        <v>605.33900000000006</v>
      </c>
      <c r="N42" s="17">
        <v>577.08299999999997</v>
      </c>
      <c r="O42" s="17">
        <v>587.65599999999995</v>
      </c>
      <c r="P42" s="17">
        <v>613.55600000000004</v>
      </c>
      <c r="Q42" s="17">
        <v>624.58000000000004</v>
      </c>
      <c r="R42" s="17">
        <v>584.49400000000003</v>
      </c>
      <c r="S42" s="17">
        <v>604.33299999999997</v>
      </c>
      <c r="T42" s="17">
        <v>576.23699999999997</v>
      </c>
      <c r="U42" s="17">
        <v>604.846</v>
      </c>
      <c r="V42" s="17">
        <v>570.12</v>
      </c>
      <c r="W42" s="17">
        <v>559.31799999999998</v>
      </c>
      <c r="X42" s="17">
        <v>512.303</v>
      </c>
      <c r="Y42" s="17">
        <v>314.07</v>
      </c>
      <c r="Z42" s="17">
        <v>497.33</v>
      </c>
      <c r="AA42" s="17">
        <v>464.16399999999999</v>
      </c>
      <c r="AB42" s="17">
        <v>507.54199999999997</v>
      </c>
      <c r="AC42" s="17">
        <v>386.202</v>
      </c>
      <c r="AD42" s="17">
        <v>638.76300000000003</v>
      </c>
      <c r="AE42" s="17">
        <v>610.05499999999995</v>
      </c>
      <c r="AF42" s="17">
        <v>593.25599999999997</v>
      </c>
      <c r="AG42" s="17">
        <v>605.40599999999995</v>
      </c>
      <c r="AH42" s="17">
        <v>605.40599999999995</v>
      </c>
      <c r="AI42" s="17">
        <v>605.40599999999995</v>
      </c>
      <c r="AJ42" s="17">
        <v>536.55999999999995</v>
      </c>
      <c r="AK42" s="17">
        <v>607.75</v>
      </c>
      <c r="AL42" s="17">
        <v>630.45500000000004</v>
      </c>
      <c r="AM42" s="17">
        <v>646.09799999999996</v>
      </c>
      <c r="AN42" s="17">
        <v>646.09799999999996</v>
      </c>
      <c r="AO42" s="17">
        <v>585.92899999999997</v>
      </c>
      <c r="AP42" s="17">
        <v>639.08600000000001</v>
      </c>
    </row>
    <row r="43" spans="1:42" x14ac:dyDescent="0.35">
      <c r="A43" s="52"/>
      <c r="B43" s="17">
        <v>563.86</v>
      </c>
      <c r="C43" s="17">
        <v>563.86</v>
      </c>
      <c r="D43" s="17">
        <v>571.697</v>
      </c>
      <c r="E43" s="17">
        <v>592.53700000000003</v>
      </c>
      <c r="F43" s="17">
        <v>557.49099999999999</v>
      </c>
      <c r="G43" s="17">
        <v>623.77599999999995</v>
      </c>
      <c r="H43" s="17">
        <v>615.65700000000004</v>
      </c>
      <c r="I43" s="17">
        <v>483.887</v>
      </c>
      <c r="J43" s="17">
        <v>585.46500000000003</v>
      </c>
      <c r="K43" s="17">
        <v>614.47699999999998</v>
      </c>
      <c r="L43" s="17">
        <v>577.29899999999998</v>
      </c>
      <c r="M43" s="17">
        <v>609.95399999999995</v>
      </c>
      <c r="N43" s="17">
        <v>581.36800000000005</v>
      </c>
      <c r="O43" s="17">
        <v>591.20500000000004</v>
      </c>
      <c r="P43" s="17">
        <v>614.23800000000006</v>
      </c>
      <c r="Q43" s="17">
        <v>624.65300000000002</v>
      </c>
      <c r="R43" s="17">
        <v>586.98299999999995</v>
      </c>
      <c r="S43" s="17">
        <v>604.95799999999997</v>
      </c>
      <c r="T43" s="17">
        <v>577.26599999999996</v>
      </c>
      <c r="U43" s="17">
        <v>609.76599999999996</v>
      </c>
      <c r="V43" s="17">
        <v>571.096</v>
      </c>
      <c r="W43" s="17">
        <v>562.67600000000004</v>
      </c>
      <c r="X43" s="17">
        <v>512.68399999999997</v>
      </c>
      <c r="Y43" s="17">
        <v>321.83999999999997</v>
      </c>
      <c r="Z43" s="17">
        <v>499.596</v>
      </c>
      <c r="AA43" s="17">
        <v>486.18599999999998</v>
      </c>
      <c r="AB43" s="17">
        <v>514.55899999999997</v>
      </c>
      <c r="AC43" s="17">
        <v>387.59699999999998</v>
      </c>
      <c r="AD43" s="17">
        <v>639.73699999999997</v>
      </c>
      <c r="AE43" s="17">
        <v>610.25800000000004</v>
      </c>
      <c r="AF43" s="17">
        <v>596.47799999999995</v>
      </c>
      <c r="AG43" s="17">
        <v>608.37199999999996</v>
      </c>
      <c r="AH43" s="17">
        <v>608.37199999999996</v>
      </c>
      <c r="AI43" s="17">
        <v>608.37199999999996</v>
      </c>
      <c r="AJ43" s="17">
        <v>538.35199999999998</v>
      </c>
      <c r="AK43" s="17">
        <v>609.02700000000004</v>
      </c>
      <c r="AL43" s="17">
        <v>656.52</v>
      </c>
      <c r="AM43" s="17">
        <v>646.36900000000003</v>
      </c>
      <c r="AN43" s="17">
        <v>646.36900000000003</v>
      </c>
      <c r="AO43" s="17">
        <v>589.22400000000005</v>
      </c>
      <c r="AP43" s="17">
        <v>641.16600000000005</v>
      </c>
    </row>
    <row r="44" spans="1:42" x14ac:dyDescent="0.35">
      <c r="A44" s="52"/>
      <c r="B44" s="17">
        <v>570.15599999999995</v>
      </c>
      <c r="C44" s="17">
        <v>570.15599999999995</v>
      </c>
      <c r="D44" s="17">
        <v>573.17899999999997</v>
      </c>
      <c r="E44" s="17">
        <v>601.6</v>
      </c>
      <c r="F44" s="17">
        <v>560.75400000000002</v>
      </c>
      <c r="G44" s="17">
        <v>624.35699999999997</v>
      </c>
      <c r="H44" s="17">
        <v>616.65300000000002</v>
      </c>
      <c r="I44" s="17">
        <v>490.54700000000003</v>
      </c>
      <c r="J44" s="17">
        <v>585.90499999999997</v>
      </c>
      <c r="K44" s="17">
        <v>615.09799999999996</v>
      </c>
      <c r="L44" s="17">
        <v>582.57600000000002</v>
      </c>
      <c r="M44" s="17">
        <v>613.52599999999995</v>
      </c>
      <c r="N44" s="17">
        <v>582.95899999999995</v>
      </c>
      <c r="O44" s="17">
        <v>594.34199999999998</v>
      </c>
      <c r="P44" s="17">
        <v>615.346</v>
      </c>
      <c r="Q44" s="17">
        <v>626.73900000000003</v>
      </c>
      <c r="R44" s="17">
        <v>587.17999999999995</v>
      </c>
      <c r="S44" s="17">
        <v>606.85900000000004</v>
      </c>
      <c r="T44" s="17">
        <v>583.12699999999995</v>
      </c>
      <c r="U44" s="17">
        <v>610.43499999999995</v>
      </c>
      <c r="V44" s="17">
        <v>575.32299999999998</v>
      </c>
      <c r="W44" s="17">
        <v>565.72400000000005</v>
      </c>
      <c r="X44" s="17">
        <v>513.34699999999998</v>
      </c>
      <c r="Y44" s="17">
        <v>343.005</v>
      </c>
      <c r="Z44" s="17">
        <v>500.29199999999997</v>
      </c>
      <c r="AA44" s="17">
        <v>496.76299999999998</v>
      </c>
      <c r="AB44" s="17">
        <v>517.69799999999998</v>
      </c>
      <c r="AC44" s="17">
        <v>390.12799999999999</v>
      </c>
      <c r="AD44" s="17">
        <v>643.99800000000005</v>
      </c>
      <c r="AE44" s="17">
        <v>610.60199999999998</v>
      </c>
      <c r="AF44" s="17">
        <v>605.62199999999996</v>
      </c>
      <c r="AG44" s="17">
        <v>610.61099999999999</v>
      </c>
      <c r="AH44" s="17">
        <v>610.61099999999999</v>
      </c>
      <c r="AI44" s="17">
        <v>610.61099999999999</v>
      </c>
      <c r="AJ44" s="17">
        <v>540.85900000000004</v>
      </c>
      <c r="AK44" s="17">
        <v>610.71</v>
      </c>
      <c r="AL44" s="17">
        <v>657.07899999999995</v>
      </c>
      <c r="AM44" s="17">
        <v>647.077</v>
      </c>
      <c r="AN44" s="17">
        <v>647.077</v>
      </c>
      <c r="AO44" s="17">
        <v>596.57100000000003</v>
      </c>
      <c r="AP44" s="17">
        <v>644.57000000000005</v>
      </c>
    </row>
    <row r="45" spans="1:42" x14ac:dyDescent="0.35">
      <c r="A45" s="52"/>
      <c r="B45" s="17">
        <v>572.13499999999999</v>
      </c>
      <c r="C45" s="17">
        <v>572.13499999999999</v>
      </c>
      <c r="D45" s="17">
        <v>586.01900000000001</v>
      </c>
      <c r="E45" s="17">
        <v>607.46799999999996</v>
      </c>
      <c r="F45" s="17">
        <v>570.85500000000002</v>
      </c>
      <c r="G45" s="17">
        <v>631.40099999999995</v>
      </c>
      <c r="H45" s="17">
        <v>617.73599999999999</v>
      </c>
      <c r="I45" s="17">
        <v>493.23700000000002</v>
      </c>
      <c r="J45" s="17">
        <v>591.13900000000001</v>
      </c>
      <c r="K45" s="17">
        <v>624.745</v>
      </c>
      <c r="L45" s="17">
        <v>582.70799999999997</v>
      </c>
      <c r="M45" s="17">
        <v>617.51800000000003</v>
      </c>
      <c r="N45" s="17">
        <v>582.98099999999999</v>
      </c>
      <c r="O45" s="17">
        <v>594.80100000000004</v>
      </c>
      <c r="P45" s="17">
        <v>616.90499999999997</v>
      </c>
      <c r="Q45" s="17">
        <v>630.73500000000001</v>
      </c>
      <c r="R45" s="17">
        <v>589.99099999999999</v>
      </c>
      <c r="S45" s="17">
        <v>607.48900000000003</v>
      </c>
      <c r="T45" s="17">
        <v>584.10500000000002</v>
      </c>
      <c r="U45" s="17">
        <v>611.46400000000006</v>
      </c>
      <c r="V45" s="17">
        <v>576.39400000000001</v>
      </c>
      <c r="W45" s="17">
        <v>566.73800000000006</v>
      </c>
      <c r="X45" s="17">
        <v>513.45699999999999</v>
      </c>
      <c r="Y45" s="17">
        <v>352.61200000000002</v>
      </c>
      <c r="Z45" s="17">
        <v>500.767</v>
      </c>
      <c r="AA45" s="17">
        <v>498.452</v>
      </c>
      <c r="AB45" s="17">
        <v>524.04899999999998</v>
      </c>
      <c r="AC45" s="17">
        <v>397.90499999999997</v>
      </c>
      <c r="AD45" s="17">
        <v>644.96699999999998</v>
      </c>
      <c r="AE45" s="17">
        <v>611.95100000000002</v>
      </c>
      <c r="AF45" s="17">
        <v>606.10500000000002</v>
      </c>
      <c r="AG45" s="17">
        <v>611.14099999999996</v>
      </c>
      <c r="AH45" s="17">
        <v>611.14099999999996</v>
      </c>
      <c r="AI45" s="17">
        <v>611.14099999999996</v>
      </c>
      <c r="AJ45" s="17">
        <v>554.16499999999996</v>
      </c>
      <c r="AK45" s="17">
        <v>618.99699999999996</v>
      </c>
      <c r="AL45" s="17">
        <v>664.601</v>
      </c>
      <c r="AM45" s="17">
        <v>650.31100000000004</v>
      </c>
      <c r="AN45" s="17">
        <v>650.31100000000004</v>
      </c>
      <c r="AO45" s="17">
        <v>602.69600000000003</v>
      </c>
      <c r="AP45" s="17">
        <v>651.54300000000001</v>
      </c>
    </row>
    <row r="46" spans="1:42" x14ac:dyDescent="0.35">
      <c r="A46" s="52"/>
      <c r="B46" s="17">
        <v>576.28499999999997</v>
      </c>
      <c r="C46" s="17">
        <v>576.28499999999997</v>
      </c>
      <c r="D46" s="17">
        <v>587.27599999999995</v>
      </c>
      <c r="E46" s="17">
        <v>609.77099999999996</v>
      </c>
      <c r="F46" s="17">
        <v>582.60199999999998</v>
      </c>
      <c r="G46" s="17">
        <v>633.29899999999998</v>
      </c>
      <c r="H46" s="17">
        <v>625.55399999999997</v>
      </c>
      <c r="I46" s="17">
        <v>496.63600000000002</v>
      </c>
      <c r="J46" s="17">
        <v>593.29399999999998</v>
      </c>
      <c r="K46" s="17">
        <v>625.39599999999996</v>
      </c>
      <c r="L46" s="17">
        <v>583.22699999999998</v>
      </c>
      <c r="M46" s="17">
        <v>618.33100000000002</v>
      </c>
      <c r="N46" s="17">
        <v>584.77700000000004</v>
      </c>
      <c r="O46" s="17">
        <v>594.94100000000003</v>
      </c>
      <c r="P46" s="17">
        <v>617.84500000000003</v>
      </c>
      <c r="Q46" s="17">
        <v>632.101</v>
      </c>
      <c r="R46" s="17">
        <v>590.10799999999995</v>
      </c>
      <c r="S46" s="17">
        <v>608.10799999999995</v>
      </c>
      <c r="T46" s="17">
        <v>585.33600000000001</v>
      </c>
      <c r="U46" s="17">
        <v>613.85599999999999</v>
      </c>
      <c r="V46" s="17">
        <v>580.88800000000003</v>
      </c>
      <c r="W46" s="17">
        <v>568.18499999999995</v>
      </c>
      <c r="X46" s="17">
        <v>515.09699999999998</v>
      </c>
      <c r="Y46" s="17">
        <v>353.86200000000002</v>
      </c>
      <c r="Z46" s="17">
        <v>501.22899999999998</v>
      </c>
      <c r="AA46" s="17">
        <v>499.39699999999999</v>
      </c>
      <c r="AB46" s="17">
        <v>524.18799999999999</v>
      </c>
      <c r="AC46" s="17">
        <v>399.36900000000003</v>
      </c>
      <c r="AD46" s="17">
        <v>645.83000000000004</v>
      </c>
      <c r="AE46" s="17">
        <v>613.25199999999995</v>
      </c>
      <c r="AF46" s="17">
        <v>606.23199999999997</v>
      </c>
      <c r="AG46" s="17">
        <v>612.00400000000002</v>
      </c>
      <c r="AH46" s="17">
        <v>612.00400000000002</v>
      </c>
      <c r="AI46" s="17">
        <v>612.00400000000002</v>
      </c>
      <c r="AJ46" s="17">
        <v>555.65800000000002</v>
      </c>
      <c r="AK46" s="17">
        <v>621.92999999999995</v>
      </c>
      <c r="AL46" s="17">
        <v>665.16899999999998</v>
      </c>
      <c r="AM46" s="17">
        <v>654.34900000000005</v>
      </c>
      <c r="AN46" s="17">
        <v>654.34900000000005</v>
      </c>
      <c r="AO46" s="17">
        <v>604.12199999999996</v>
      </c>
      <c r="AP46" s="17">
        <v>652.14</v>
      </c>
    </row>
    <row r="47" spans="1:42" x14ac:dyDescent="0.35">
      <c r="A47" s="52"/>
      <c r="B47" s="17">
        <v>579.87</v>
      </c>
      <c r="C47" s="17">
        <v>579.87</v>
      </c>
      <c r="D47" s="17">
        <v>589.42399999999998</v>
      </c>
      <c r="E47" s="17">
        <v>610.33199999999999</v>
      </c>
      <c r="F47" s="17">
        <v>583.25900000000001</v>
      </c>
      <c r="G47" s="17">
        <v>635.16999999999996</v>
      </c>
      <c r="H47" s="17">
        <v>627.303</v>
      </c>
      <c r="I47" s="17">
        <v>516.17999999999995</v>
      </c>
      <c r="J47" s="17">
        <v>593.75</v>
      </c>
      <c r="K47" s="17">
        <v>627.577</v>
      </c>
      <c r="L47" s="17">
        <v>585.51800000000003</v>
      </c>
      <c r="M47" s="17">
        <v>625.51300000000003</v>
      </c>
      <c r="N47" s="17">
        <v>589.73699999999997</v>
      </c>
      <c r="O47" s="17">
        <v>596.16499999999996</v>
      </c>
      <c r="P47" s="17">
        <v>621.89300000000003</v>
      </c>
      <c r="Q47" s="17">
        <v>632.12599999999998</v>
      </c>
      <c r="R47" s="17">
        <v>591.19799999999998</v>
      </c>
      <c r="S47" s="17">
        <v>608.89800000000002</v>
      </c>
      <c r="T47" s="17">
        <v>586.06700000000001</v>
      </c>
      <c r="U47" s="17">
        <v>617.56200000000001</v>
      </c>
      <c r="V47" s="17">
        <v>581.29700000000003</v>
      </c>
      <c r="W47" s="17">
        <v>568.48599999999999</v>
      </c>
      <c r="X47" s="17">
        <v>517.84100000000001</v>
      </c>
      <c r="Y47" s="17">
        <v>363.69900000000001</v>
      </c>
      <c r="Z47" s="17">
        <v>501.541</v>
      </c>
      <c r="AA47" s="17">
        <v>499.94499999999999</v>
      </c>
      <c r="AB47" s="17">
        <v>527.95600000000002</v>
      </c>
      <c r="AC47" s="17">
        <v>400.79199999999997</v>
      </c>
      <c r="AD47" s="17">
        <v>650.43799999999999</v>
      </c>
      <c r="AE47" s="17">
        <v>613.78700000000003</v>
      </c>
      <c r="AF47" s="17">
        <v>606.82600000000002</v>
      </c>
      <c r="AG47" s="17">
        <v>615.23800000000006</v>
      </c>
      <c r="AH47" s="17">
        <v>615.23800000000006</v>
      </c>
      <c r="AI47" s="17">
        <v>615.23800000000006</v>
      </c>
      <c r="AJ47" s="17">
        <v>555.67200000000003</v>
      </c>
      <c r="AK47" s="17">
        <v>624.91999999999996</v>
      </c>
      <c r="AL47" s="17">
        <v>665.66200000000003</v>
      </c>
      <c r="AM47" s="17">
        <v>655.35400000000004</v>
      </c>
      <c r="AN47" s="17">
        <v>655.35400000000004</v>
      </c>
      <c r="AO47" s="17">
        <v>604.20399999999995</v>
      </c>
      <c r="AP47" s="17">
        <v>655.13199999999995</v>
      </c>
    </row>
    <row r="48" spans="1:42" x14ac:dyDescent="0.35">
      <c r="A48" s="52"/>
      <c r="B48" s="17">
        <v>583.62900000000002</v>
      </c>
      <c r="C48" s="17">
        <v>583.62900000000002</v>
      </c>
      <c r="D48" s="17">
        <v>589.63800000000003</v>
      </c>
      <c r="E48" s="17">
        <v>614.452</v>
      </c>
      <c r="F48" s="17">
        <v>588.33600000000001</v>
      </c>
      <c r="G48" s="17">
        <v>637.35299999999995</v>
      </c>
      <c r="H48" s="17">
        <v>627.88599999999997</v>
      </c>
      <c r="I48" s="17">
        <v>518.25300000000004</v>
      </c>
      <c r="J48" s="17">
        <v>595.16999999999996</v>
      </c>
      <c r="K48" s="17">
        <v>630.29600000000005</v>
      </c>
      <c r="L48" s="17">
        <v>585.74699999999996</v>
      </c>
      <c r="M48" s="17">
        <v>627.92700000000002</v>
      </c>
      <c r="N48" s="17">
        <v>589.83600000000001</v>
      </c>
      <c r="O48" s="17">
        <v>597.76300000000003</v>
      </c>
      <c r="P48" s="17">
        <v>622.99900000000002</v>
      </c>
      <c r="Q48" s="17">
        <v>636.44500000000005</v>
      </c>
      <c r="R48" s="17">
        <v>591.47900000000004</v>
      </c>
      <c r="S48" s="17">
        <v>609.58100000000002</v>
      </c>
      <c r="T48" s="17">
        <v>589.68700000000001</v>
      </c>
      <c r="U48" s="17">
        <v>619.87</v>
      </c>
      <c r="V48" s="17">
        <v>582.05899999999997</v>
      </c>
      <c r="W48" s="17">
        <v>571.03700000000003</v>
      </c>
      <c r="X48" s="17">
        <v>521.85400000000004</v>
      </c>
      <c r="Y48" s="17">
        <v>371.52499999999998</v>
      </c>
      <c r="Z48" s="17">
        <v>506.76400000000001</v>
      </c>
      <c r="AA48" s="17">
        <v>502.98700000000002</v>
      </c>
      <c r="AB48" s="17">
        <v>532.38800000000003</v>
      </c>
      <c r="AC48" s="17">
        <v>402.74900000000002</v>
      </c>
      <c r="AD48" s="17">
        <v>653.61500000000001</v>
      </c>
      <c r="AE48" s="17">
        <v>615.96500000000003</v>
      </c>
      <c r="AF48" s="17">
        <v>606.97799999999995</v>
      </c>
      <c r="AG48" s="17">
        <v>617.73400000000004</v>
      </c>
      <c r="AH48" s="17">
        <v>617.73400000000004</v>
      </c>
      <c r="AI48" s="17">
        <v>617.73400000000004</v>
      </c>
      <c r="AJ48" s="17">
        <v>556.11500000000001</v>
      </c>
      <c r="AK48" s="17">
        <v>628.56200000000001</v>
      </c>
      <c r="AL48" s="17">
        <v>675.93200000000002</v>
      </c>
      <c r="AM48" s="17">
        <v>656.00300000000004</v>
      </c>
      <c r="AN48" s="17">
        <v>656.00300000000004</v>
      </c>
      <c r="AO48" s="17">
        <v>607.29899999999998</v>
      </c>
      <c r="AP48" s="17">
        <v>659.94399999999996</v>
      </c>
    </row>
    <row r="49" spans="1:42" x14ac:dyDescent="0.35">
      <c r="A49" s="52"/>
      <c r="B49" s="17">
        <v>593.72199999999998</v>
      </c>
      <c r="C49" s="17">
        <v>593.72199999999998</v>
      </c>
      <c r="D49" s="17">
        <v>594.82600000000002</v>
      </c>
      <c r="E49" s="17">
        <v>615.16999999999996</v>
      </c>
      <c r="F49" s="17">
        <v>590.24</v>
      </c>
      <c r="G49" s="17">
        <v>637.57100000000003</v>
      </c>
      <c r="H49" s="17">
        <v>635.16399999999999</v>
      </c>
      <c r="I49" s="17">
        <v>523.54399999999998</v>
      </c>
      <c r="J49" s="17">
        <v>598.89599999999996</v>
      </c>
      <c r="K49" s="17">
        <v>630.37400000000002</v>
      </c>
      <c r="L49" s="17">
        <v>585.87599999999998</v>
      </c>
      <c r="M49" s="17">
        <v>628.11500000000001</v>
      </c>
      <c r="N49" s="17">
        <v>590.30399999999997</v>
      </c>
      <c r="O49" s="17">
        <v>598.63800000000003</v>
      </c>
      <c r="P49" s="17">
        <v>623.66200000000003</v>
      </c>
      <c r="Q49" s="17">
        <v>637.39300000000003</v>
      </c>
      <c r="R49" s="17">
        <v>595.16200000000003</v>
      </c>
      <c r="S49" s="17">
        <v>610.05200000000002</v>
      </c>
      <c r="T49" s="17">
        <v>593.24599999999998</v>
      </c>
      <c r="U49" s="17">
        <v>623.84500000000003</v>
      </c>
      <c r="V49" s="17">
        <v>582.48800000000006</v>
      </c>
      <c r="W49" s="17">
        <v>572.82000000000005</v>
      </c>
      <c r="X49" s="17">
        <v>527.452</v>
      </c>
      <c r="Y49" s="17">
        <v>382.892</v>
      </c>
      <c r="Z49" s="17">
        <v>507.88</v>
      </c>
      <c r="AA49" s="17">
        <v>503.822</v>
      </c>
      <c r="AB49" s="17">
        <v>532.55200000000002</v>
      </c>
      <c r="AC49" s="17">
        <v>403.32100000000003</v>
      </c>
      <c r="AD49" s="17">
        <v>653.89700000000005</v>
      </c>
      <c r="AE49" s="17">
        <v>616.96699999999998</v>
      </c>
      <c r="AF49" s="17">
        <v>607.57799999999997</v>
      </c>
      <c r="AG49" s="17">
        <v>619.61800000000005</v>
      </c>
      <c r="AH49" s="17">
        <v>619.61800000000005</v>
      </c>
      <c r="AI49" s="17">
        <v>619.61800000000005</v>
      </c>
      <c r="AJ49" s="17">
        <v>557.21199999999999</v>
      </c>
      <c r="AK49" s="17">
        <v>630.14599999999996</v>
      </c>
      <c r="AL49" s="17">
        <v>677.06799999999998</v>
      </c>
      <c r="AM49" s="17">
        <v>658.28300000000002</v>
      </c>
      <c r="AN49" s="17">
        <v>658.28300000000002</v>
      </c>
      <c r="AO49" s="17">
        <v>609.18200000000002</v>
      </c>
      <c r="AP49" s="17">
        <v>665.54600000000005</v>
      </c>
    </row>
    <row r="50" spans="1:42" x14ac:dyDescent="0.35">
      <c r="A50" s="52"/>
      <c r="B50" s="17">
        <v>594.48400000000004</v>
      </c>
      <c r="C50" s="17">
        <v>594.48400000000004</v>
      </c>
      <c r="D50" s="17">
        <v>596.76199999999994</v>
      </c>
      <c r="E50" s="17">
        <v>615.34</v>
      </c>
      <c r="F50" s="17">
        <v>595.11099999999999</v>
      </c>
      <c r="G50" s="17">
        <v>639.36800000000005</v>
      </c>
      <c r="H50" s="17">
        <v>638.71199999999999</v>
      </c>
      <c r="I50" s="17">
        <v>526.62400000000002</v>
      </c>
      <c r="J50" s="17">
        <v>599.76</v>
      </c>
      <c r="K50" s="17">
        <v>631.96699999999998</v>
      </c>
      <c r="L50" s="17">
        <v>586.32899999999995</v>
      </c>
      <c r="M50" s="17">
        <v>629.84900000000005</v>
      </c>
      <c r="N50" s="17">
        <v>593.36400000000003</v>
      </c>
      <c r="O50" s="17">
        <v>602.54899999999998</v>
      </c>
      <c r="P50" s="17">
        <v>624.19100000000003</v>
      </c>
      <c r="Q50" s="17">
        <v>638.28800000000001</v>
      </c>
      <c r="R50" s="17">
        <v>595.19799999999998</v>
      </c>
      <c r="S50" s="17">
        <v>610.79700000000003</v>
      </c>
      <c r="T50" s="17">
        <v>595.19100000000003</v>
      </c>
      <c r="U50" s="17">
        <v>623.976</v>
      </c>
      <c r="V50" s="17">
        <v>585.18100000000004</v>
      </c>
      <c r="W50" s="17">
        <v>576.88599999999997</v>
      </c>
      <c r="X50" s="17">
        <v>531.22799999999995</v>
      </c>
      <c r="Y50" s="17">
        <v>383.35399999999998</v>
      </c>
      <c r="Z50" s="17">
        <v>508.00099999999998</v>
      </c>
      <c r="AA50" s="17">
        <v>506.745</v>
      </c>
      <c r="AB50" s="17">
        <v>536.04999999999995</v>
      </c>
      <c r="AC50" s="17">
        <v>409.00900000000001</v>
      </c>
      <c r="AD50" s="17">
        <v>653.90200000000004</v>
      </c>
      <c r="AE50" s="17">
        <v>619.45899999999995</v>
      </c>
      <c r="AF50" s="17">
        <v>608.178</v>
      </c>
      <c r="AG50" s="17">
        <v>621.42100000000005</v>
      </c>
      <c r="AH50" s="17">
        <v>621.42100000000005</v>
      </c>
      <c r="AI50" s="17">
        <v>621.42100000000005</v>
      </c>
      <c r="AJ50" s="17">
        <v>557.89499999999998</v>
      </c>
      <c r="AK50" s="17">
        <v>632.17100000000005</v>
      </c>
      <c r="AL50" s="17">
        <v>678.47799999999995</v>
      </c>
      <c r="AM50" s="17">
        <v>660.42700000000002</v>
      </c>
      <c r="AN50" s="17">
        <v>660.42700000000002</v>
      </c>
      <c r="AO50" s="17">
        <v>617.08699999999999</v>
      </c>
      <c r="AP50" s="17">
        <v>665.60299999999995</v>
      </c>
    </row>
    <row r="51" spans="1:42" x14ac:dyDescent="0.35">
      <c r="A51" s="52"/>
      <c r="B51" s="17">
        <v>596.15099999999995</v>
      </c>
      <c r="C51" s="17">
        <v>596.15099999999995</v>
      </c>
      <c r="D51" s="17">
        <v>597.98500000000001</v>
      </c>
      <c r="E51" s="17">
        <v>615.37800000000004</v>
      </c>
      <c r="F51" s="17">
        <v>600.58199999999999</v>
      </c>
      <c r="G51" s="17">
        <v>646.99099999999999</v>
      </c>
      <c r="H51" s="17">
        <v>640.27599999999995</v>
      </c>
      <c r="I51" s="17">
        <v>527.38900000000001</v>
      </c>
      <c r="J51" s="17">
        <v>599.90800000000002</v>
      </c>
      <c r="K51" s="17">
        <v>633.98</v>
      </c>
      <c r="L51" s="17">
        <v>587.52700000000004</v>
      </c>
      <c r="M51" s="17">
        <v>631.26700000000005</v>
      </c>
      <c r="N51" s="17">
        <v>597.54300000000001</v>
      </c>
      <c r="O51" s="17">
        <v>603.59299999999996</v>
      </c>
      <c r="P51" s="17">
        <v>627.44799999999998</v>
      </c>
      <c r="Q51" s="17">
        <v>639.85699999999997</v>
      </c>
      <c r="R51" s="17">
        <v>595.36900000000003</v>
      </c>
      <c r="S51" s="17">
        <v>613.25</v>
      </c>
      <c r="T51" s="17">
        <v>596.26099999999997</v>
      </c>
      <c r="U51" s="17">
        <v>627.55200000000002</v>
      </c>
      <c r="V51" s="17">
        <v>587.29200000000003</v>
      </c>
      <c r="W51" s="17">
        <v>577.78200000000004</v>
      </c>
      <c r="X51" s="17">
        <v>531.53399999999999</v>
      </c>
      <c r="Y51" s="17">
        <v>385.88299999999998</v>
      </c>
      <c r="Z51" s="17">
        <v>508.59199999999998</v>
      </c>
      <c r="AA51" s="17">
        <v>506.85599999999999</v>
      </c>
      <c r="AB51" s="17">
        <v>541.29499999999996</v>
      </c>
      <c r="AC51" s="17">
        <v>411.39100000000002</v>
      </c>
      <c r="AD51" s="17">
        <v>655.74199999999996</v>
      </c>
      <c r="AE51" s="17">
        <v>619.68700000000001</v>
      </c>
      <c r="AF51" s="17">
        <v>609.48599999999999</v>
      </c>
      <c r="AG51" s="17">
        <v>621.64599999999996</v>
      </c>
      <c r="AH51" s="17">
        <v>621.64599999999996</v>
      </c>
      <c r="AI51" s="17">
        <v>621.64599999999996</v>
      </c>
      <c r="AJ51" s="17">
        <v>559.44600000000003</v>
      </c>
      <c r="AK51" s="17">
        <v>633.08399999999995</v>
      </c>
      <c r="AL51" s="17">
        <v>683.87800000000004</v>
      </c>
      <c r="AM51" s="17">
        <v>662.16899999999998</v>
      </c>
      <c r="AN51" s="17">
        <v>662.16899999999998</v>
      </c>
      <c r="AO51" s="17">
        <v>621.12699999999995</v>
      </c>
      <c r="AP51" s="17">
        <v>666.86800000000005</v>
      </c>
    </row>
    <row r="52" spans="1:42" x14ac:dyDescent="0.35">
      <c r="A52" s="52"/>
      <c r="B52" s="17">
        <v>599.66700000000003</v>
      </c>
      <c r="C52" s="17">
        <v>599.66700000000003</v>
      </c>
      <c r="D52" s="17">
        <v>598.31600000000003</v>
      </c>
      <c r="E52" s="17">
        <v>617.29200000000003</v>
      </c>
      <c r="F52" s="17">
        <v>601.15200000000004</v>
      </c>
      <c r="G52" s="17">
        <v>650.12099999999998</v>
      </c>
      <c r="H52" s="17">
        <v>643.74699999999996</v>
      </c>
      <c r="I52" s="17">
        <v>531.08000000000004</v>
      </c>
      <c r="J52" s="17">
        <v>601.70600000000002</v>
      </c>
      <c r="K52" s="17">
        <v>635.39400000000001</v>
      </c>
      <c r="L52" s="17">
        <v>588.10299999999995</v>
      </c>
      <c r="M52" s="17">
        <v>635.34699999999998</v>
      </c>
      <c r="N52" s="17">
        <v>598.01900000000001</v>
      </c>
      <c r="O52" s="17">
        <v>607.97500000000002</v>
      </c>
      <c r="P52" s="17">
        <v>630.78499999999997</v>
      </c>
      <c r="Q52" s="17">
        <v>640.48699999999997</v>
      </c>
      <c r="R52" s="17">
        <v>598.19200000000001</v>
      </c>
      <c r="S52" s="17">
        <v>614.14400000000001</v>
      </c>
      <c r="T52" s="17">
        <v>599.64300000000003</v>
      </c>
      <c r="U52" s="17">
        <v>635.47900000000004</v>
      </c>
      <c r="V52" s="17">
        <v>588.12300000000005</v>
      </c>
      <c r="W52" s="17">
        <v>578.01599999999996</v>
      </c>
      <c r="X52" s="17">
        <v>537.97</v>
      </c>
      <c r="Y52" s="17">
        <v>386.38499999999999</v>
      </c>
      <c r="Z52" s="17">
        <v>509.34100000000001</v>
      </c>
      <c r="AA52" s="17">
        <v>507.23500000000001</v>
      </c>
      <c r="AB52" s="17">
        <v>545.17499999999995</v>
      </c>
      <c r="AC52" s="17">
        <v>413.63400000000001</v>
      </c>
      <c r="AD52" s="17">
        <v>657.77200000000005</v>
      </c>
      <c r="AE52" s="17">
        <v>625.41200000000003</v>
      </c>
      <c r="AF52" s="17">
        <v>610.35299999999995</v>
      </c>
      <c r="AG52" s="17">
        <v>622.34100000000001</v>
      </c>
      <c r="AH52" s="17">
        <v>622.34100000000001</v>
      </c>
      <c r="AI52" s="17">
        <v>622.34100000000001</v>
      </c>
      <c r="AJ52" s="17">
        <v>561.11</v>
      </c>
      <c r="AK52" s="17">
        <v>634.38599999999997</v>
      </c>
      <c r="AL52" s="17">
        <v>686.86099999999999</v>
      </c>
      <c r="AM52" s="17">
        <v>663.31600000000003</v>
      </c>
      <c r="AN52" s="17">
        <v>663.31600000000003</v>
      </c>
      <c r="AO52" s="17">
        <v>621.16200000000003</v>
      </c>
      <c r="AP52" s="17">
        <v>670.221</v>
      </c>
    </row>
    <row r="53" spans="1:42" x14ac:dyDescent="0.35">
      <c r="A53" s="52"/>
      <c r="B53" s="17">
        <v>600.61199999999997</v>
      </c>
      <c r="C53" s="17">
        <v>600.61199999999997</v>
      </c>
      <c r="D53" s="17">
        <v>598.48800000000006</v>
      </c>
      <c r="E53" s="17">
        <v>619.03099999999995</v>
      </c>
      <c r="F53" s="17">
        <v>603.51300000000003</v>
      </c>
      <c r="G53" s="17">
        <v>652.04499999999996</v>
      </c>
      <c r="H53" s="17">
        <v>644.17399999999998</v>
      </c>
      <c r="I53" s="17">
        <v>544.19000000000005</v>
      </c>
      <c r="J53" s="17">
        <v>606.28700000000003</v>
      </c>
      <c r="K53" s="17">
        <v>642.08000000000004</v>
      </c>
      <c r="L53" s="17">
        <v>588.32799999999997</v>
      </c>
      <c r="M53" s="17">
        <v>637.51400000000001</v>
      </c>
      <c r="N53" s="17">
        <v>598.12</v>
      </c>
      <c r="O53" s="17">
        <v>610.16200000000003</v>
      </c>
      <c r="P53" s="17">
        <v>631.18899999999996</v>
      </c>
      <c r="Q53" s="17">
        <v>642.11099999999999</v>
      </c>
      <c r="R53" s="17">
        <v>600.00099999999998</v>
      </c>
      <c r="S53" s="17">
        <v>616.62800000000004</v>
      </c>
      <c r="T53" s="17">
        <v>602.12900000000002</v>
      </c>
      <c r="U53" s="17">
        <v>639.005</v>
      </c>
      <c r="V53" s="17">
        <v>590.14200000000005</v>
      </c>
      <c r="W53" s="17">
        <v>578.61599999999999</v>
      </c>
      <c r="X53" s="17">
        <v>539.01099999999997</v>
      </c>
      <c r="Y53" s="17">
        <v>391.33199999999999</v>
      </c>
      <c r="Z53" s="17">
        <v>510.18900000000002</v>
      </c>
      <c r="AA53" s="17">
        <v>509.25</v>
      </c>
      <c r="AB53" s="17">
        <v>546.44899999999996</v>
      </c>
      <c r="AC53" s="17">
        <v>418.77800000000002</v>
      </c>
      <c r="AD53" s="17">
        <v>669.54</v>
      </c>
      <c r="AE53" s="17">
        <v>626.202</v>
      </c>
      <c r="AF53" s="17">
        <v>611.16899999999998</v>
      </c>
      <c r="AG53" s="17">
        <v>625.03499999999997</v>
      </c>
      <c r="AH53" s="17">
        <v>625.03499999999997</v>
      </c>
      <c r="AI53" s="17">
        <v>625.03499999999997</v>
      </c>
      <c r="AJ53" s="17">
        <v>561.23599999999999</v>
      </c>
      <c r="AK53" s="17">
        <v>635.524</v>
      </c>
      <c r="AL53" s="17">
        <v>694.50900000000001</v>
      </c>
      <c r="AM53" s="17">
        <v>665.33399999999995</v>
      </c>
      <c r="AN53" s="17">
        <v>665.33399999999995</v>
      </c>
      <c r="AO53" s="17">
        <v>624.28499999999997</v>
      </c>
      <c r="AP53" s="17">
        <v>671.005</v>
      </c>
    </row>
    <row r="54" spans="1:42" x14ac:dyDescent="0.35">
      <c r="A54" s="52"/>
      <c r="B54" s="17">
        <v>601.75400000000002</v>
      </c>
      <c r="C54" s="17">
        <v>601.75400000000002</v>
      </c>
      <c r="D54" s="17">
        <v>600.351</v>
      </c>
      <c r="E54" s="17">
        <v>623.85900000000004</v>
      </c>
      <c r="F54" s="17">
        <v>605.99800000000005</v>
      </c>
      <c r="G54" s="17">
        <v>653.26599999999996</v>
      </c>
      <c r="H54" s="17">
        <v>646.14499999999998</v>
      </c>
      <c r="I54" s="17">
        <v>544.50599999999997</v>
      </c>
      <c r="J54" s="17">
        <v>607.09299999999996</v>
      </c>
      <c r="K54" s="17">
        <v>642.73099999999999</v>
      </c>
      <c r="L54" s="17">
        <v>592.08699999999999</v>
      </c>
      <c r="M54" s="17">
        <v>640.11800000000005</v>
      </c>
      <c r="N54" s="17">
        <v>599.29999999999995</v>
      </c>
      <c r="O54" s="17">
        <v>610.36400000000003</v>
      </c>
      <c r="P54" s="17">
        <v>631.76499999999999</v>
      </c>
      <c r="Q54" s="17">
        <v>645.20000000000005</v>
      </c>
      <c r="R54" s="17">
        <v>602.03</v>
      </c>
      <c r="S54" s="17">
        <v>617.42600000000004</v>
      </c>
      <c r="T54" s="17">
        <v>602.87800000000004</v>
      </c>
      <c r="U54" s="17">
        <v>639.93299999999999</v>
      </c>
      <c r="V54" s="17">
        <v>593.28099999999995</v>
      </c>
      <c r="W54" s="17">
        <v>578.86300000000006</v>
      </c>
      <c r="X54" s="17">
        <v>540.03099999999995</v>
      </c>
      <c r="Y54" s="17">
        <v>392.37799999999999</v>
      </c>
      <c r="Z54" s="17">
        <v>510.29500000000002</v>
      </c>
      <c r="AA54" s="17">
        <v>521.11599999999999</v>
      </c>
      <c r="AB54" s="17">
        <v>546.63800000000003</v>
      </c>
      <c r="AC54" s="17">
        <v>421.96100000000001</v>
      </c>
      <c r="AD54" s="17">
        <v>671.07500000000005</v>
      </c>
      <c r="AE54" s="17">
        <v>627.53300000000002</v>
      </c>
      <c r="AF54" s="17">
        <v>614.52599999999995</v>
      </c>
      <c r="AG54" s="17">
        <v>627.51</v>
      </c>
      <c r="AH54" s="17">
        <v>627.51</v>
      </c>
      <c r="AI54" s="17">
        <v>627.51</v>
      </c>
      <c r="AJ54" s="17">
        <v>564.51</v>
      </c>
      <c r="AK54" s="17">
        <v>637.06299999999999</v>
      </c>
      <c r="AL54" s="17">
        <v>694.82899999999995</v>
      </c>
      <c r="AM54" s="17">
        <v>667.25800000000004</v>
      </c>
      <c r="AN54" s="17">
        <v>667.25800000000004</v>
      </c>
      <c r="AO54" s="17">
        <v>626.39300000000003</v>
      </c>
      <c r="AP54" s="17">
        <v>672.68799999999999</v>
      </c>
    </row>
    <row r="55" spans="1:42" x14ac:dyDescent="0.35">
      <c r="A55" s="52"/>
      <c r="B55" s="17">
        <v>602.16499999999996</v>
      </c>
      <c r="C55" s="17">
        <v>602.16499999999996</v>
      </c>
      <c r="D55" s="17">
        <v>603.697</v>
      </c>
      <c r="E55" s="17">
        <v>624.35500000000002</v>
      </c>
      <c r="F55" s="17">
        <v>606.322</v>
      </c>
      <c r="G55" s="17">
        <v>654.68100000000004</v>
      </c>
      <c r="H55" s="17">
        <v>646.99400000000003</v>
      </c>
      <c r="I55" s="17">
        <v>544.572</v>
      </c>
      <c r="J55" s="17">
        <v>609.16</v>
      </c>
      <c r="K55" s="17">
        <v>642.96699999999998</v>
      </c>
      <c r="L55" s="17">
        <v>592.12800000000004</v>
      </c>
      <c r="M55" s="17">
        <v>640.41300000000001</v>
      </c>
      <c r="N55" s="17">
        <v>600.31100000000004</v>
      </c>
      <c r="O55" s="17">
        <v>611.202</v>
      </c>
      <c r="P55" s="17">
        <v>632.44100000000003</v>
      </c>
      <c r="Q55" s="17">
        <v>645.45299999999997</v>
      </c>
      <c r="R55" s="17">
        <v>602.76599999999996</v>
      </c>
      <c r="S55" s="17">
        <v>618.68100000000004</v>
      </c>
      <c r="T55" s="17">
        <v>603.77499999999998</v>
      </c>
      <c r="U55" s="17">
        <v>641.31299999999999</v>
      </c>
      <c r="V55" s="17">
        <v>593.70799999999997</v>
      </c>
      <c r="W55" s="17">
        <v>583.596</v>
      </c>
      <c r="X55" s="17">
        <v>542.46100000000001</v>
      </c>
      <c r="Y55" s="17">
        <v>394.166</v>
      </c>
      <c r="Z55" s="17">
        <v>510.31200000000001</v>
      </c>
      <c r="AA55" s="17">
        <v>526.11400000000003</v>
      </c>
      <c r="AB55" s="17">
        <v>547.67200000000003</v>
      </c>
      <c r="AC55" s="17">
        <v>423.05900000000003</v>
      </c>
      <c r="AD55" s="17">
        <v>671.65300000000002</v>
      </c>
      <c r="AE55" s="17">
        <v>628.41800000000001</v>
      </c>
      <c r="AF55" s="17">
        <v>621.50400000000002</v>
      </c>
      <c r="AG55" s="17">
        <v>628.88900000000001</v>
      </c>
      <c r="AH55" s="17">
        <v>628.88900000000001</v>
      </c>
      <c r="AI55" s="17">
        <v>628.88900000000001</v>
      </c>
      <c r="AJ55" s="17">
        <v>564.78</v>
      </c>
      <c r="AK55" s="17">
        <v>637.62699999999995</v>
      </c>
      <c r="AL55" s="17">
        <v>699.71</v>
      </c>
      <c r="AM55" s="17">
        <v>667.81600000000003</v>
      </c>
      <c r="AN55" s="17">
        <v>667.81600000000003</v>
      </c>
      <c r="AO55" s="17">
        <v>628.38900000000001</v>
      </c>
      <c r="AP55" s="17">
        <v>672.86300000000006</v>
      </c>
    </row>
    <row r="56" spans="1:42" x14ac:dyDescent="0.35">
      <c r="A56" s="52"/>
      <c r="B56" s="17">
        <v>602.83100000000002</v>
      </c>
      <c r="C56" s="17">
        <v>602.83100000000002</v>
      </c>
      <c r="D56" s="17">
        <v>606.93600000000004</v>
      </c>
      <c r="E56" s="17">
        <v>624.76700000000005</v>
      </c>
      <c r="F56" s="17">
        <v>607.47799999999995</v>
      </c>
      <c r="G56" s="17">
        <v>657.73199999999997</v>
      </c>
      <c r="H56" s="17">
        <v>651.79300000000001</v>
      </c>
      <c r="I56" s="17">
        <v>548.92399999999998</v>
      </c>
      <c r="J56" s="17">
        <v>609.75099999999998</v>
      </c>
      <c r="K56" s="17">
        <v>644.38199999999995</v>
      </c>
      <c r="L56" s="17">
        <v>592.45000000000005</v>
      </c>
      <c r="M56" s="17">
        <v>641.48199999999997</v>
      </c>
      <c r="N56" s="17">
        <v>603.35599999999999</v>
      </c>
      <c r="O56" s="17">
        <v>611.32299999999998</v>
      </c>
      <c r="P56" s="17">
        <v>632.48699999999997</v>
      </c>
      <c r="Q56" s="17">
        <v>645.74699999999996</v>
      </c>
      <c r="R56" s="17">
        <v>603.23900000000003</v>
      </c>
      <c r="S56" s="17">
        <v>619.29600000000005</v>
      </c>
      <c r="T56" s="17">
        <v>607.20399999999995</v>
      </c>
      <c r="U56" s="17">
        <v>642.29300000000001</v>
      </c>
      <c r="V56" s="17">
        <v>594.673</v>
      </c>
      <c r="W56" s="17">
        <v>583.89800000000002</v>
      </c>
      <c r="X56" s="17">
        <v>542.47699999999998</v>
      </c>
      <c r="Y56" s="17">
        <v>397.13400000000001</v>
      </c>
      <c r="Z56" s="17">
        <v>511.11599999999999</v>
      </c>
      <c r="AA56" s="17">
        <v>529.029</v>
      </c>
      <c r="AB56" s="17">
        <v>547.76800000000003</v>
      </c>
      <c r="AC56" s="17">
        <v>423.87700000000001</v>
      </c>
      <c r="AD56" s="17">
        <v>674.10699999999997</v>
      </c>
      <c r="AE56" s="17">
        <v>628.80700000000002</v>
      </c>
      <c r="AF56" s="17">
        <v>624.71199999999999</v>
      </c>
      <c r="AG56" s="17">
        <v>630.54899999999998</v>
      </c>
      <c r="AH56" s="17">
        <v>630.54899999999998</v>
      </c>
      <c r="AI56" s="17">
        <v>630.54899999999998</v>
      </c>
      <c r="AJ56" s="17">
        <v>565.17899999999997</v>
      </c>
      <c r="AK56" s="17">
        <v>639.50900000000001</v>
      </c>
      <c r="AL56" s="17">
        <v>701.93600000000004</v>
      </c>
      <c r="AM56" s="17">
        <v>668.43200000000002</v>
      </c>
      <c r="AN56" s="17">
        <v>668.43200000000002</v>
      </c>
      <c r="AO56" s="17">
        <v>633.39</v>
      </c>
      <c r="AP56" s="17">
        <v>673.20600000000002</v>
      </c>
    </row>
    <row r="57" spans="1:42" x14ac:dyDescent="0.35">
      <c r="A57" s="52"/>
      <c r="B57" s="17">
        <v>603.60400000000004</v>
      </c>
      <c r="C57" s="17">
        <v>603.60400000000004</v>
      </c>
      <c r="D57" s="17">
        <v>607.24</v>
      </c>
      <c r="E57" s="17">
        <v>624.98099999999999</v>
      </c>
      <c r="F57" s="17">
        <v>608.19000000000005</v>
      </c>
      <c r="G57" s="17">
        <v>658.88099999999997</v>
      </c>
      <c r="H57" s="17">
        <v>652.06600000000003</v>
      </c>
      <c r="I57" s="17">
        <v>553.00699999999995</v>
      </c>
      <c r="J57" s="17">
        <v>610.29999999999995</v>
      </c>
      <c r="K57" s="17">
        <v>644.46400000000006</v>
      </c>
      <c r="L57" s="17">
        <v>594.93200000000002</v>
      </c>
      <c r="M57" s="17">
        <v>643.90200000000004</v>
      </c>
      <c r="N57" s="17">
        <v>604.29200000000003</v>
      </c>
      <c r="O57" s="17">
        <v>611.57799999999997</v>
      </c>
      <c r="P57" s="17">
        <v>638.87599999999998</v>
      </c>
      <c r="Q57" s="17">
        <v>656.54600000000005</v>
      </c>
      <c r="R57" s="17">
        <v>605.26900000000001</v>
      </c>
      <c r="S57" s="17">
        <v>620.66499999999996</v>
      </c>
      <c r="T57" s="17">
        <v>609.53399999999999</v>
      </c>
      <c r="U57" s="17">
        <v>643.59</v>
      </c>
      <c r="V57" s="17">
        <v>598.41999999999996</v>
      </c>
      <c r="W57" s="17">
        <v>589.54499999999996</v>
      </c>
      <c r="X57" s="17">
        <v>542.74400000000003</v>
      </c>
      <c r="Y57" s="17">
        <v>403.197</v>
      </c>
      <c r="Z57" s="17">
        <v>512.70699999999999</v>
      </c>
      <c r="AA57" s="17">
        <v>529.79100000000005</v>
      </c>
      <c r="AB57" s="17">
        <v>549.46</v>
      </c>
      <c r="AC57" s="17">
        <v>423.94799999999998</v>
      </c>
      <c r="AD57" s="17">
        <v>675.07</v>
      </c>
      <c r="AE57" s="17">
        <v>630.41600000000005</v>
      </c>
      <c r="AF57" s="17">
        <v>626.38099999999997</v>
      </c>
      <c r="AG57" s="17">
        <v>635.56200000000001</v>
      </c>
      <c r="AH57" s="17">
        <v>635.56200000000001</v>
      </c>
      <c r="AI57" s="17">
        <v>635.56200000000001</v>
      </c>
      <c r="AJ57" s="17">
        <v>565.47400000000005</v>
      </c>
      <c r="AK57" s="17">
        <v>640.44500000000005</v>
      </c>
      <c r="AL57" s="17">
        <v>705.06</v>
      </c>
      <c r="AM57" s="17">
        <v>669.83299999999997</v>
      </c>
      <c r="AN57" s="17">
        <v>669.83299999999997</v>
      </c>
      <c r="AO57" s="17">
        <v>634.44100000000003</v>
      </c>
      <c r="AP57" s="17">
        <v>673.93799999999999</v>
      </c>
    </row>
    <row r="58" spans="1:42" x14ac:dyDescent="0.35">
      <c r="A58" s="52"/>
      <c r="B58" s="17">
        <v>609.41</v>
      </c>
      <c r="C58" s="17">
        <v>609.41</v>
      </c>
      <c r="D58" s="17">
        <v>608.346</v>
      </c>
      <c r="E58" s="17">
        <v>625.33500000000004</v>
      </c>
      <c r="F58" s="17">
        <v>609.58699999999999</v>
      </c>
      <c r="G58" s="17">
        <v>664.96600000000001</v>
      </c>
      <c r="H58" s="17">
        <v>652.90499999999997</v>
      </c>
      <c r="I58" s="17">
        <v>553.35900000000004</v>
      </c>
      <c r="J58" s="17">
        <v>613.81299999999999</v>
      </c>
      <c r="K58" s="17">
        <v>646.53300000000002</v>
      </c>
      <c r="L58" s="17">
        <v>596.66499999999996</v>
      </c>
      <c r="M58" s="17">
        <v>644.596</v>
      </c>
      <c r="N58" s="17">
        <v>606.33399999999995</v>
      </c>
      <c r="O58" s="17">
        <v>617.98800000000006</v>
      </c>
      <c r="P58" s="17">
        <v>639.26</v>
      </c>
      <c r="Q58" s="17">
        <v>658.10599999999999</v>
      </c>
      <c r="R58" s="17">
        <v>605.97699999999998</v>
      </c>
      <c r="S58" s="17">
        <v>621.375</v>
      </c>
      <c r="T58" s="17">
        <v>610.67999999999995</v>
      </c>
      <c r="U58" s="17">
        <v>644.08000000000004</v>
      </c>
      <c r="V58" s="17">
        <v>598.71</v>
      </c>
      <c r="W58" s="17">
        <v>589.64400000000001</v>
      </c>
      <c r="X58" s="17">
        <v>546.64800000000002</v>
      </c>
      <c r="Y58" s="17">
        <v>407.71499999999997</v>
      </c>
      <c r="Z58" s="17">
        <v>514.15200000000004</v>
      </c>
      <c r="AA58" s="17">
        <v>533.15</v>
      </c>
      <c r="AB58" s="17">
        <v>549.529</v>
      </c>
      <c r="AC58" s="17">
        <v>434.08300000000003</v>
      </c>
      <c r="AD58" s="17">
        <v>676.66300000000001</v>
      </c>
      <c r="AE58" s="17">
        <v>634.13099999999997</v>
      </c>
      <c r="AF58" s="17">
        <v>627.72500000000002</v>
      </c>
      <c r="AG58" s="17">
        <v>636.39700000000005</v>
      </c>
      <c r="AH58" s="17">
        <v>636.39700000000005</v>
      </c>
      <c r="AI58" s="17">
        <v>636.39700000000005</v>
      </c>
      <c r="AJ58" s="17">
        <v>567.31899999999996</v>
      </c>
      <c r="AK58" s="17">
        <v>642.49599999999998</v>
      </c>
      <c r="AL58" s="17">
        <v>709.37</v>
      </c>
      <c r="AM58" s="17">
        <v>672.35199999999998</v>
      </c>
      <c r="AN58" s="17">
        <v>672.35199999999998</v>
      </c>
      <c r="AO58" s="17">
        <v>635.00099999999998</v>
      </c>
      <c r="AP58" s="17">
        <v>674.80899999999997</v>
      </c>
    </row>
    <row r="59" spans="1:42" x14ac:dyDescent="0.35">
      <c r="A59" s="52"/>
      <c r="B59" s="17">
        <v>611.19100000000003</v>
      </c>
      <c r="C59" s="17">
        <v>611.19100000000003</v>
      </c>
      <c r="D59" s="17">
        <v>610.56700000000001</v>
      </c>
      <c r="E59" s="17">
        <v>625.40300000000002</v>
      </c>
      <c r="F59" s="17">
        <v>619.59900000000005</v>
      </c>
      <c r="G59" s="17">
        <v>667.596</v>
      </c>
      <c r="H59" s="17">
        <v>653.82500000000005</v>
      </c>
      <c r="I59" s="17">
        <v>556.69200000000001</v>
      </c>
      <c r="J59" s="17">
        <v>616.63400000000001</v>
      </c>
      <c r="K59" s="17">
        <v>647.02</v>
      </c>
      <c r="L59" s="17">
        <v>600.07100000000003</v>
      </c>
      <c r="M59" s="17">
        <v>651.20799999999997</v>
      </c>
      <c r="N59" s="17">
        <v>606.97500000000002</v>
      </c>
      <c r="O59" s="17">
        <v>624.14599999999996</v>
      </c>
      <c r="P59" s="17">
        <v>639.553</v>
      </c>
      <c r="Q59" s="17">
        <v>658.63499999999999</v>
      </c>
      <c r="R59" s="17">
        <v>609.48699999999997</v>
      </c>
      <c r="S59" s="17">
        <v>621.98099999999999</v>
      </c>
      <c r="T59" s="17">
        <v>610.69000000000005</v>
      </c>
      <c r="U59" s="17">
        <v>647.79200000000003</v>
      </c>
      <c r="V59" s="17">
        <v>599.43899999999996</v>
      </c>
      <c r="W59" s="17">
        <v>590.096</v>
      </c>
      <c r="X59" s="17">
        <v>548.64800000000002</v>
      </c>
      <c r="Y59" s="17">
        <v>411.06599999999997</v>
      </c>
      <c r="Z59" s="17">
        <v>520.33600000000001</v>
      </c>
      <c r="AA59" s="17">
        <v>541.59299999999996</v>
      </c>
      <c r="AB59" s="17">
        <v>553.79700000000003</v>
      </c>
      <c r="AC59" s="17">
        <v>434.298</v>
      </c>
      <c r="AD59" s="17">
        <v>676.90300000000002</v>
      </c>
      <c r="AE59" s="17">
        <v>634.779</v>
      </c>
      <c r="AF59" s="17">
        <v>629.92499999999995</v>
      </c>
      <c r="AG59" s="17">
        <v>637.39200000000005</v>
      </c>
      <c r="AH59" s="17">
        <v>637.39200000000005</v>
      </c>
      <c r="AI59" s="17">
        <v>637.39200000000005</v>
      </c>
      <c r="AJ59" s="17">
        <v>567.87400000000002</v>
      </c>
      <c r="AK59" s="17">
        <v>644.95000000000005</v>
      </c>
      <c r="AL59" s="17">
        <v>712.26199999999994</v>
      </c>
      <c r="AM59" s="17">
        <v>674.43299999999999</v>
      </c>
      <c r="AN59" s="17">
        <v>674.43299999999999</v>
      </c>
      <c r="AO59" s="17">
        <v>636.38800000000003</v>
      </c>
      <c r="AP59" s="17">
        <v>677.79499999999996</v>
      </c>
    </row>
    <row r="60" spans="1:42" x14ac:dyDescent="0.35">
      <c r="A60" s="52"/>
      <c r="B60" s="17">
        <v>611.82500000000005</v>
      </c>
      <c r="C60" s="17">
        <v>611.82500000000005</v>
      </c>
      <c r="D60" s="17">
        <v>611.99900000000002</v>
      </c>
      <c r="E60" s="17">
        <v>627.28300000000002</v>
      </c>
      <c r="F60" s="17">
        <v>620.97500000000002</v>
      </c>
      <c r="G60" s="17">
        <v>669.04700000000003</v>
      </c>
      <c r="H60" s="17">
        <v>654.02499999999998</v>
      </c>
      <c r="I60" s="17">
        <v>559.24099999999999</v>
      </c>
      <c r="J60" s="17">
        <v>616.65</v>
      </c>
      <c r="K60" s="17">
        <v>647.06500000000005</v>
      </c>
      <c r="L60" s="17">
        <v>600.94000000000005</v>
      </c>
      <c r="M60" s="17">
        <v>655.46900000000005</v>
      </c>
      <c r="N60" s="17">
        <v>607.13900000000001</v>
      </c>
      <c r="O60" s="17">
        <v>624.58500000000004</v>
      </c>
      <c r="P60" s="17">
        <v>639.96</v>
      </c>
      <c r="Q60" s="17">
        <v>659.14099999999996</v>
      </c>
      <c r="R60" s="17">
        <v>609.91499999999996</v>
      </c>
      <c r="S60" s="17">
        <v>622.822</v>
      </c>
      <c r="T60" s="17">
        <v>612.76499999999999</v>
      </c>
      <c r="U60" s="17">
        <v>649.90899999999999</v>
      </c>
      <c r="V60" s="17">
        <v>600.06899999999996</v>
      </c>
      <c r="W60" s="17">
        <v>591.48299999999995</v>
      </c>
      <c r="X60" s="17">
        <v>552.41099999999994</v>
      </c>
      <c r="Y60" s="17">
        <v>413.36</v>
      </c>
      <c r="Z60" s="17">
        <v>522.01800000000003</v>
      </c>
      <c r="AA60" s="17">
        <v>546.25300000000004</v>
      </c>
      <c r="AB60" s="17">
        <v>554.98199999999997</v>
      </c>
      <c r="AC60" s="17">
        <v>436.32299999999998</v>
      </c>
      <c r="AD60" s="17">
        <v>678.47699999999998</v>
      </c>
      <c r="AE60" s="17">
        <v>636.38</v>
      </c>
      <c r="AF60" s="17">
        <v>631.80200000000002</v>
      </c>
      <c r="AG60" s="17">
        <v>638.95000000000005</v>
      </c>
      <c r="AH60" s="17">
        <v>638.95000000000005</v>
      </c>
      <c r="AI60" s="17">
        <v>638.95000000000005</v>
      </c>
      <c r="AJ60" s="17">
        <v>570.07399999999996</v>
      </c>
      <c r="AK60" s="17">
        <v>645.27200000000005</v>
      </c>
      <c r="AL60" s="17">
        <v>712.54300000000001</v>
      </c>
      <c r="AM60" s="17">
        <v>675.63099999999997</v>
      </c>
      <c r="AN60" s="17">
        <v>675.63099999999997</v>
      </c>
      <c r="AO60" s="17">
        <v>636.83100000000002</v>
      </c>
      <c r="AP60" s="17">
        <v>681.255</v>
      </c>
    </row>
    <row r="61" spans="1:42" x14ac:dyDescent="0.35">
      <c r="A61" s="52"/>
      <c r="B61" s="17">
        <v>612.98299999999995</v>
      </c>
      <c r="C61" s="17">
        <v>612.98299999999995</v>
      </c>
      <c r="D61" s="17">
        <v>613.07100000000003</v>
      </c>
      <c r="E61" s="17">
        <v>632.18399999999997</v>
      </c>
      <c r="F61" s="17">
        <v>621.35799999999995</v>
      </c>
      <c r="G61" s="17">
        <v>671.31799999999998</v>
      </c>
      <c r="H61" s="17">
        <v>656.36500000000001</v>
      </c>
      <c r="I61" s="17">
        <v>561.83100000000002</v>
      </c>
      <c r="J61" s="17">
        <v>617.447</v>
      </c>
      <c r="K61" s="17">
        <v>648.91499999999996</v>
      </c>
      <c r="L61" s="17">
        <v>602.33500000000004</v>
      </c>
      <c r="M61" s="17">
        <v>656.07100000000003</v>
      </c>
      <c r="N61" s="17">
        <v>611.75099999999998</v>
      </c>
      <c r="O61" s="17">
        <v>628.52099999999996</v>
      </c>
      <c r="P61" s="17">
        <v>643.24300000000005</v>
      </c>
      <c r="Q61" s="17">
        <v>659.17100000000005</v>
      </c>
      <c r="R61" s="17">
        <v>610.851</v>
      </c>
      <c r="S61" s="17">
        <v>623.25400000000002</v>
      </c>
      <c r="T61" s="17">
        <v>615.08399999999995</v>
      </c>
      <c r="U61" s="17">
        <v>650.38699999999994</v>
      </c>
      <c r="V61" s="17">
        <v>601.45600000000002</v>
      </c>
      <c r="W61" s="17">
        <v>592.41300000000001</v>
      </c>
      <c r="X61" s="17">
        <v>552.42200000000003</v>
      </c>
      <c r="Y61" s="17">
        <v>414.99900000000002</v>
      </c>
      <c r="Z61" s="17">
        <v>531.15800000000002</v>
      </c>
      <c r="AA61" s="17">
        <v>547.45600000000002</v>
      </c>
      <c r="AB61" s="17">
        <v>556.39099999999996</v>
      </c>
      <c r="AC61" s="17">
        <v>436.58600000000001</v>
      </c>
      <c r="AD61" s="17">
        <v>679.09299999999996</v>
      </c>
      <c r="AE61" s="17">
        <v>637.74099999999999</v>
      </c>
      <c r="AF61" s="17">
        <v>633.08600000000001</v>
      </c>
      <c r="AG61" s="17">
        <v>639.55899999999997</v>
      </c>
      <c r="AH61" s="17">
        <v>639.55899999999997</v>
      </c>
      <c r="AI61" s="17">
        <v>639.55899999999997</v>
      </c>
      <c r="AJ61" s="17">
        <v>572.70299999999997</v>
      </c>
      <c r="AK61" s="17">
        <v>647.54100000000005</v>
      </c>
      <c r="AL61" s="17">
        <v>716.303</v>
      </c>
      <c r="AM61" s="17">
        <v>675.76300000000003</v>
      </c>
      <c r="AN61" s="17">
        <v>675.76300000000003</v>
      </c>
      <c r="AO61" s="17">
        <v>637.89099999999996</v>
      </c>
      <c r="AP61" s="17">
        <v>681.67600000000004</v>
      </c>
    </row>
    <row r="62" spans="1:42" x14ac:dyDescent="0.35">
      <c r="A62" s="52"/>
      <c r="B62" s="17">
        <v>614.06799999999998</v>
      </c>
      <c r="C62" s="17">
        <v>614.06799999999998</v>
      </c>
      <c r="D62" s="17">
        <v>613.07799999999997</v>
      </c>
      <c r="E62" s="17">
        <v>632.45500000000004</v>
      </c>
      <c r="F62" s="17">
        <v>622.24</v>
      </c>
      <c r="G62" s="17">
        <v>671.51400000000001</v>
      </c>
      <c r="H62" s="17">
        <v>656.95100000000002</v>
      </c>
      <c r="I62" s="17">
        <v>565.10199999999998</v>
      </c>
      <c r="J62" s="17">
        <v>617.59400000000005</v>
      </c>
      <c r="K62" s="17">
        <v>649.44200000000001</v>
      </c>
      <c r="L62" s="17">
        <v>603.678</v>
      </c>
      <c r="M62" s="17">
        <v>656.4</v>
      </c>
      <c r="N62" s="17">
        <v>612.45799999999997</v>
      </c>
      <c r="O62" s="17">
        <v>628.56700000000001</v>
      </c>
      <c r="P62" s="17">
        <v>643.37099999999998</v>
      </c>
      <c r="Q62" s="17">
        <v>660.40599999999995</v>
      </c>
      <c r="R62" s="17">
        <v>612.221</v>
      </c>
      <c r="S62" s="17">
        <v>624.86199999999997</v>
      </c>
      <c r="T62" s="17">
        <v>616.63400000000001</v>
      </c>
      <c r="U62" s="17">
        <v>650.54600000000005</v>
      </c>
      <c r="V62" s="17">
        <v>602.67200000000003</v>
      </c>
      <c r="W62" s="17">
        <v>595.46900000000005</v>
      </c>
      <c r="X62" s="17">
        <v>553.125</v>
      </c>
      <c r="Y62" s="17">
        <v>418.03800000000001</v>
      </c>
      <c r="Z62" s="17">
        <v>532.79499999999996</v>
      </c>
      <c r="AA62" s="17">
        <v>552.19500000000005</v>
      </c>
      <c r="AB62" s="17">
        <v>557.42700000000002</v>
      </c>
      <c r="AC62" s="17">
        <v>438.70499999999998</v>
      </c>
      <c r="AD62" s="17">
        <v>679.14200000000005</v>
      </c>
      <c r="AE62" s="17">
        <v>638.68100000000004</v>
      </c>
      <c r="AF62" s="17">
        <v>635.81399999999996</v>
      </c>
      <c r="AG62" s="17">
        <v>639.57500000000005</v>
      </c>
      <c r="AH62" s="17">
        <v>639.57500000000005</v>
      </c>
      <c r="AI62" s="17">
        <v>639.57500000000005</v>
      </c>
      <c r="AJ62" s="17">
        <v>575.64700000000005</v>
      </c>
      <c r="AK62" s="17">
        <v>648.80700000000002</v>
      </c>
      <c r="AL62" s="17">
        <v>717.46600000000001</v>
      </c>
      <c r="AM62" s="17">
        <v>675.84500000000003</v>
      </c>
      <c r="AN62" s="17">
        <v>675.84500000000003</v>
      </c>
      <c r="AO62" s="17">
        <v>638.53</v>
      </c>
      <c r="AP62" s="17">
        <v>684.15099999999995</v>
      </c>
    </row>
    <row r="63" spans="1:42" x14ac:dyDescent="0.35">
      <c r="A63" s="52"/>
      <c r="B63" s="17">
        <v>615.21100000000001</v>
      </c>
      <c r="C63" s="17">
        <v>615.21100000000001</v>
      </c>
      <c r="D63" s="17">
        <v>613.66899999999998</v>
      </c>
      <c r="E63" s="17">
        <v>634.48500000000001</v>
      </c>
      <c r="F63" s="17">
        <v>624.58600000000001</v>
      </c>
      <c r="G63" s="17">
        <v>672.404</v>
      </c>
      <c r="H63" s="17">
        <v>657.005</v>
      </c>
      <c r="I63" s="17">
        <v>565.18700000000001</v>
      </c>
      <c r="J63" s="17">
        <v>619.99900000000002</v>
      </c>
      <c r="K63" s="17">
        <v>650.19500000000005</v>
      </c>
      <c r="L63" s="17">
        <v>603.84100000000001</v>
      </c>
      <c r="M63" s="17">
        <v>658.28700000000003</v>
      </c>
      <c r="N63" s="17">
        <v>613.52300000000002</v>
      </c>
      <c r="O63" s="17">
        <v>629.11</v>
      </c>
      <c r="P63" s="17">
        <v>643.63699999999994</v>
      </c>
      <c r="Q63" s="17">
        <v>660.75099999999998</v>
      </c>
      <c r="R63" s="17">
        <v>613.44299999999998</v>
      </c>
      <c r="S63" s="17">
        <v>627.11199999999997</v>
      </c>
      <c r="T63" s="17">
        <v>617.16099999999994</v>
      </c>
      <c r="U63" s="17">
        <v>650.97</v>
      </c>
      <c r="V63" s="17">
        <v>604.83699999999999</v>
      </c>
      <c r="W63" s="17">
        <v>596.20500000000004</v>
      </c>
      <c r="X63" s="17">
        <v>555.99800000000005</v>
      </c>
      <c r="Y63" s="17">
        <v>421.51900000000001</v>
      </c>
      <c r="Z63" s="17">
        <v>533.12800000000004</v>
      </c>
      <c r="AA63" s="17">
        <v>552.32899999999995</v>
      </c>
      <c r="AB63" s="17">
        <v>559.529</v>
      </c>
      <c r="AC63" s="17">
        <v>441.02699999999999</v>
      </c>
      <c r="AD63" s="17">
        <v>680.13599999999997</v>
      </c>
      <c r="AE63" s="17">
        <v>638.92999999999995</v>
      </c>
      <c r="AF63" s="17">
        <v>636.86400000000003</v>
      </c>
      <c r="AG63" s="17">
        <v>640.78499999999997</v>
      </c>
      <c r="AH63" s="17">
        <v>640.78499999999997</v>
      </c>
      <c r="AI63" s="17">
        <v>640.78499999999997</v>
      </c>
      <c r="AJ63" s="17">
        <v>576.30600000000004</v>
      </c>
      <c r="AK63" s="17">
        <v>648.87699999999995</v>
      </c>
      <c r="AL63" s="17">
        <v>719.34900000000005</v>
      </c>
      <c r="AM63" s="17">
        <v>675.87699999999995</v>
      </c>
      <c r="AN63" s="17">
        <v>675.87699999999995</v>
      </c>
      <c r="AO63" s="17">
        <v>638.89800000000002</v>
      </c>
      <c r="AP63" s="17">
        <v>687.45600000000002</v>
      </c>
    </row>
    <row r="64" spans="1:42" x14ac:dyDescent="0.35">
      <c r="A64" s="52"/>
      <c r="B64" s="17">
        <v>618.74199999999996</v>
      </c>
      <c r="C64" s="17">
        <v>618.74199999999996</v>
      </c>
      <c r="D64" s="17">
        <v>615.78200000000004</v>
      </c>
      <c r="E64" s="17">
        <v>634.53599999999994</v>
      </c>
      <c r="F64" s="17">
        <v>624.85400000000004</v>
      </c>
      <c r="G64" s="17">
        <v>674.25699999999995</v>
      </c>
      <c r="H64" s="17">
        <v>657.32</v>
      </c>
      <c r="I64" s="17">
        <v>568.97400000000005</v>
      </c>
      <c r="J64" s="17">
        <v>620.56299999999999</v>
      </c>
      <c r="K64" s="17">
        <v>651.51300000000003</v>
      </c>
      <c r="L64" s="17">
        <v>604.90899999999999</v>
      </c>
      <c r="M64" s="17">
        <v>660.60900000000004</v>
      </c>
      <c r="N64" s="17">
        <v>614.58799999999997</v>
      </c>
      <c r="O64" s="17">
        <v>629.58399999999995</v>
      </c>
      <c r="P64" s="17">
        <v>643.65</v>
      </c>
      <c r="Q64" s="17">
        <v>660.86900000000003</v>
      </c>
      <c r="R64" s="17">
        <v>615.38800000000003</v>
      </c>
      <c r="S64" s="17">
        <v>627.61400000000003</v>
      </c>
      <c r="T64" s="17">
        <v>617.26700000000005</v>
      </c>
      <c r="U64" s="17">
        <v>651.35299999999995</v>
      </c>
      <c r="V64" s="17">
        <v>606.00900000000001</v>
      </c>
      <c r="W64" s="17">
        <v>599.54399999999998</v>
      </c>
      <c r="X64" s="17">
        <v>558.75300000000004</v>
      </c>
      <c r="Y64" s="17">
        <v>421.964</v>
      </c>
      <c r="Z64" s="17">
        <v>533.31299999999999</v>
      </c>
      <c r="AA64" s="17">
        <v>560.33799999999997</v>
      </c>
      <c r="AB64" s="17">
        <v>559.54600000000005</v>
      </c>
      <c r="AC64" s="17">
        <v>445.64600000000002</v>
      </c>
      <c r="AD64" s="17">
        <v>684.45299999999997</v>
      </c>
      <c r="AE64" s="17">
        <v>639.44200000000001</v>
      </c>
      <c r="AF64" s="17">
        <v>637.80600000000004</v>
      </c>
      <c r="AG64" s="17">
        <v>642.64700000000005</v>
      </c>
      <c r="AH64" s="17">
        <v>642.64700000000005</v>
      </c>
      <c r="AI64" s="17">
        <v>642.64700000000005</v>
      </c>
      <c r="AJ64" s="17">
        <v>578.79100000000005</v>
      </c>
      <c r="AK64" s="17">
        <v>649.66200000000003</v>
      </c>
      <c r="AL64" s="17">
        <v>719.59400000000005</v>
      </c>
      <c r="AM64" s="17">
        <v>675.99199999999996</v>
      </c>
      <c r="AN64" s="17">
        <v>675.99199999999996</v>
      </c>
      <c r="AO64" s="17">
        <v>641.39700000000005</v>
      </c>
      <c r="AP64" s="17">
        <v>688.35</v>
      </c>
    </row>
    <row r="65" spans="1:42" x14ac:dyDescent="0.35">
      <c r="A65" s="52"/>
      <c r="B65" s="17">
        <v>619.33299999999997</v>
      </c>
      <c r="C65" s="17">
        <v>619.33299999999997</v>
      </c>
      <c r="D65" s="17">
        <v>616.44299999999998</v>
      </c>
      <c r="E65" s="17">
        <v>635.79600000000005</v>
      </c>
      <c r="F65" s="17">
        <v>625.154</v>
      </c>
      <c r="G65" s="17">
        <v>679.75800000000004</v>
      </c>
      <c r="H65" s="17">
        <v>658.2</v>
      </c>
      <c r="I65" s="17">
        <v>569.80399999999997</v>
      </c>
      <c r="J65" s="17">
        <v>621.28700000000003</v>
      </c>
      <c r="K65" s="17">
        <v>651.61300000000006</v>
      </c>
      <c r="L65" s="17">
        <v>606.09199999999998</v>
      </c>
      <c r="M65" s="17">
        <v>661.56600000000003</v>
      </c>
      <c r="N65" s="17">
        <v>616.05100000000004</v>
      </c>
      <c r="O65" s="17">
        <v>629.976</v>
      </c>
      <c r="P65" s="17">
        <v>644.10599999999999</v>
      </c>
      <c r="Q65" s="17">
        <v>663.51</v>
      </c>
      <c r="R65" s="17">
        <v>616.16800000000001</v>
      </c>
      <c r="S65" s="17">
        <v>627.93799999999999</v>
      </c>
      <c r="T65" s="17">
        <v>617.70899999999995</v>
      </c>
      <c r="U65" s="17">
        <v>651.44000000000005</v>
      </c>
      <c r="V65" s="17">
        <v>606.26599999999996</v>
      </c>
      <c r="W65" s="17">
        <v>599.548</v>
      </c>
      <c r="X65" s="17">
        <v>560.48299999999995</v>
      </c>
      <c r="Y65" s="17">
        <v>423.714</v>
      </c>
      <c r="Z65" s="17">
        <v>534.28899999999999</v>
      </c>
      <c r="AA65" s="17">
        <v>563.03200000000004</v>
      </c>
      <c r="AB65" s="17">
        <v>559.83100000000002</v>
      </c>
      <c r="AC65" s="17">
        <v>448.45100000000002</v>
      </c>
      <c r="AD65" s="17">
        <v>688.02300000000002</v>
      </c>
      <c r="AE65" s="17">
        <v>642.83199999999999</v>
      </c>
      <c r="AF65" s="17">
        <v>639.54399999999998</v>
      </c>
      <c r="AG65" s="17">
        <v>643.60299999999995</v>
      </c>
      <c r="AH65" s="17">
        <v>643.60299999999995</v>
      </c>
      <c r="AI65" s="17">
        <v>643.60299999999995</v>
      </c>
      <c r="AJ65" s="17">
        <v>580.98800000000006</v>
      </c>
      <c r="AK65" s="17">
        <v>650.04</v>
      </c>
      <c r="AL65" s="17">
        <v>719.851</v>
      </c>
      <c r="AM65" s="17">
        <v>679.51</v>
      </c>
      <c r="AN65" s="17">
        <v>679.51</v>
      </c>
      <c r="AO65" s="17">
        <v>641.98699999999997</v>
      </c>
      <c r="AP65" s="17">
        <v>688.42600000000004</v>
      </c>
    </row>
    <row r="66" spans="1:42" x14ac:dyDescent="0.35">
      <c r="A66" s="52"/>
      <c r="B66" s="17">
        <v>622.12599999999998</v>
      </c>
      <c r="C66" s="17">
        <v>622.12599999999998</v>
      </c>
      <c r="D66" s="17">
        <v>617.86400000000003</v>
      </c>
      <c r="E66" s="17">
        <v>636.37300000000005</v>
      </c>
      <c r="F66" s="17">
        <v>627.01499999999999</v>
      </c>
      <c r="G66" s="17">
        <v>680.12800000000004</v>
      </c>
      <c r="H66" s="17">
        <v>660.42200000000003</v>
      </c>
      <c r="I66" s="17">
        <v>569.92899999999997</v>
      </c>
      <c r="J66" s="17">
        <v>623.36400000000003</v>
      </c>
      <c r="K66" s="17">
        <v>652.11900000000003</v>
      </c>
      <c r="L66" s="17">
        <v>606.15899999999999</v>
      </c>
      <c r="M66" s="17">
        <v>662.36599999999999</v>
      </c>
      <c r="N66" s="17">
        <v>616.66200000000003</v>
      </c>
      <c r="O66" s="17">
        <v>630.16999999999996</v>
      </c>
      <c r="P66" s="17">
        <v>644.17100000000005</v>
      </c>
      <c r="Q66" s="17">
        <v>664.33600000000001</v>
      </c>
      <c r="R66" s="17">
        <v>616.31799999999998</v>
      </c>
      <c r="S66" s="17">
        <v>628.17399999999998</v>
      </c>
      <c r="T66" s="17">
        <v>618.89800000000002</v>
      </c>
      <c r="U66" s="17">
        <v>652.471</v>
      </c>
      <c r="V66" s="17">
        <v>606.49699999999996</v>
      </c>
      <c r="W66" s="17">
        <v>600.24099999999999</v>
      </c>
      <c r="X66" s="17">
        <v>562.04200000000003</v>
      </c>
      <c r="Y66" s="17">
        <v>430.71800000000002</v>
      </c>
      <c r="Z66" s="17">
        <v>534.64800000000002</v>
      </c>
      <c r="AA66" s="17">
        <v>566.14200000000005</v>
      </c>
      <c r="AB66" s="17">
        <v>560.16800000000001</v>
      </c>
      <c r="AC66" s="17">
        <v>452.09399999999999</v>
      </c>
      <c r="AD66" s="17">
        <v>688.39300000000003</v>
      </c>
      <c r="AE66" s="17">
        <v>643.41999999999996</v>
      </c>
      <c r="AF66" s="17">
        <v>641.37900000000002</v>
      </c>
      <c r="AG66" s="17">
        <v>646.18299999999999</v>
      </c>
      <c r="AH66" s="17">
        <v>646.18299999999999</v>
      </c>
      <c r="AI66" s="17">
        <v>646.18299999999999</v>
      </c>
      <c r="AJ66" s="17">
        <v>581.04600000000005</v>
      </c>
      <c r="AK66" s="17">
        <v>650.78599999999994</v>
      </c>
      <c r="AL66" s="17">
        <v>722.327</v>
      </c>
      <c r="AM66" s="17">
        <v>679.67899999999997</v>
      </c>
      <c r="AN66" s="17">
        <v>679.67899999999997</v>
      </c>
      <c r="AO66" s="17">
        <v>643.28399999999999</v>
      </c>
      <c r="AP66" s="17">
        <v>690.79300000000001</v>
      </c>
    </row>
    <row r="67" spans="1:42" x14ac:dyDescent="0.35">
      <c r="A67" s="52"/>
      <c r="B67" s="17">
        <v>623.06399999999996</v>
      </c>
      <c r="C67" s="17">
        <v>623.06399999999996</v>
      </c>
      <c r="D67" s="17">
        <v>619.97</v>
      </c>
      <c r="E67" s="17">
        <v>636.71400000000006</v>
      </c>
      <c r="F67" s="17">
        <v>627.03899999999999</v>
      </c>
      <c r="G67" s="17">
        <v>680.17</v>
      </c>
      <c r="H67" s="17">
        <v>667.755</v>
      </c>
      <c r="I67" s="17">
        <v>570.33799999999997</v>
      </c>
      <c r="J67" s="17">
        <v>624.08399999999995</v>
      </c>
      <c r="K67" s="17">
        <v>652.75</v>
      </c>
      <c r="L67" s="17">
        <v>606.29700000000003</v>
      </c>
      <c r="M67" s="17">
        <v>664.173</v>
      </c>
      <c r="N67" s="17">
        <v>618.10799999999995</v>
      </c>
      <c r="O67" s="17">
        <v>631.25300000000004</v>
      </c>
      <c r="P67" s="17">
        <v>644.21199999999999</v>
      </c>
      <c r="Q67" s="17">
        <v>664.38599999999997</v>
      </c>
      <c r="R67" s="17">
        <v>617.57299999999998</v>
      </c>
      <c r="S67" s="17">
        <v>630.57100000000003</v>
      </c>
      <c r="T67" s="17">
        <v>621.48099999999999</v>
      </c>
      <c r="U67" s="17">
        <v>653.30499999999995</v>
      </c>
      <c r="V67" s="17">
        <v>607.16999999999996</v>
      </c>
      <c r="W67" s="17">
        <v>602.09699999999998</v>
      </c>
      <c r="X67" s="17">
        <v>563.226</v>
      </c>
      <c r="Y67" s="17">
        <v>431.27699999999999</v>
      </c>
      <c r="Z67" s="17">
        <v>535.90599999999995</v>
      </c>
      <c r="AA67" s="17">
        <v>568.48500000000001</v>
      </c>
      <c r="AB67" s="17">
        <v>560.33900000000006</v>
      </c>
      <c r="AC67" s="17">
        <v>456.08699999999999</v>
      </c>
      <c r="AD67" s="17">
        <v>689.06799999999998</v>
      </c>
      <c r="AE67" s="17">
        <v>643.55200000000002</v>
      </c>
      <c r="AF67" s="17">
        <v>643.01</v>
      </c>
      <c r="AG67" s="17">
        <v>646.22</v>
      </c>
      <c r="AH67" s="17">
        <v>646.22</v>
      </c>
      <c r="AI67" s="17">
        <v>646.22</v>
      </c>
      <c r="AJ67" s="17">
        <v>584.20699999999999</v>
      </c>
      <c r="AK67" s="17">
        <v>652.13300000000004</v>
      </c>
      <c r="AL67" s="17">
        <v>723.20100000000002</v>
      </c>
      <c r="AM67" s="17">
        <v>680.71100000000001</v>
      </c>
      <c r="AN67" s="17">
        <v>680.71100000000001</v>
      </c>
      <c r="AO67" s="17">
        <v>643.77599999999995</v>
      </c>
      <c r="AP67" s="17">
        <v>691.221</v>
      </c>
    </row>
    <row r="68" spans="1:42" x14ac:dyDescent="0.35">
      <c r="A68" s="52"/>
      <c r="B68" s="17">
        <v>623.10900000000004</v>
      </c>
      <c r="C68" s="17">
        <v>623.10900000000004</v>
      </c>
      <c r="D68" s="17">
        <v>621.46299999999997</v>
      </c>
      <c r="E68" s="17">
        <v>638.39200000000005</v>
      </c>
      <c r="F68" s="17">
        <v>632.04</v>
      </c>
      <c r="G68" s="17">
        <v>682.38900000000001</v>
      </c>
      <c r="H68" s="17">
        <v>668.20299999999997</v>
      </c>
      <c r="I68" s="17">
        <v>573.22799999999995</v>
      </c>
      <c r="J68" s="17">
        <v>624.30999999999995</v>
      </c>
      <c r="K68" s="17">
        <v>652.83100000000002</v>
      </c>
      <c r="L68" s="17">
        <v>607.21299999999997</v>
      </c>
      <c r="M68" s="17">
        <v>665.01700000000005</v>
      </c>
      <c r="N68" s="17">
        <v>623.53499999999997</v>
      </c>
      <c r="O68" s="17">
        <v>631.471</v>
      </c>
      <c r="P68" s="17">
        <v>644.55399999999997</v>
      </c>
      <c r="Q68" s="17">
        <v>667.91200000000003</v>
      </c>
      <c r="R68" s="17">
        <v>617.79300000000001</v>
      </c>
      <c r="S68" s="17">
        <v>633.32500000000005</v>
      </c>
      <c r="T68" s="17">
        <v>622.07399999999996</v>
      </c>
      <c r="U68" s="17">
        <v>653.71799999999996</v>
      </c>
      <c r="V68" s="17">
        <v>607.40300000000002</v>
      </c>
      <c r="W68" s="17">
        <v>603.72699999999998</v>
      </c>
      <c r="X68" s="17">
        <v>566.22799999999995</v>
      </c>
      <c r="Y68" s="17">
        <v>433.24299999999999</v>
      </c>
      <c r="Z68" s="17">
        <v>539.654</v>
      </c>
      <c r="AA68" s="17">
        <v>574.10599999999999</v>
      </c>
      <c r="AB68" s="17">
        <v>562.75599999999997</v>
      </c>
      <c r="AC68" s="17">
        <v>457.18700000000001</v>
      </c>
      <c r="AD68" s="17">
        <v>689.27</v>
      </c>
      <c r="AE68" s="17">
        <v>643.68100000000004</v>
      </c>
      <c r="AF68" s="17">
        <v>643.44500000000005</v>
      </c>
      <c r="AG68" s="17">
        <v>647.05399999999997</v>
      </c>
      <c r="AH68" s="17">
        <v>647.05399999999997</v>
      </c>
      <c r="AI68" s="17">
        <v>647.05399999999997</v>
      </c>
      <c r="AJ68" s="17">
        <v>584.42899999999997</v>
      </c>
      <c r="AK68" s="17">
        <v>652.71699999999998</v>
      </c>
      <c r="AL68" s="17">
        <v>725.322</v>
      </c>
      <c r="AM68" s="17">
        <v>682.40499999999997</v>
      </c>
      <c r="AN68" s="17">
        <v>682.40499999999997</v>
      </c>
      <c r="AO68" s="17">
        <v>644.79700000000003</v>
      </c>
      <c r="AP68" s="17">
        <v>691.69600000000003</v>
      </c>
    </row>
    <row r="69" spans="1:42" x14ac:dyDescent="0.35">
      <c r="A69" s="52"/>
      <c r="B69" s="17">
        <v>623.85199999999998</v>
      </c>
      <c r="C69" s="17">
        <v>623.85199999999998</v>
      </c>
      <c r="D69" s="17">
        <v>622.75900000000001</v>
      </c>
      <c r="E69" s="17">
        <v>638.57399999999996</v>
      </c>
      <c r="F69" s="17">
        <v>632.49</v>
      </c>
      <c r="G69" s="17">
        <v>684.10299999999995</v>
      </c>
      <c r="H69" s="17">
        <v>669.46</v>
      </c>
      <c r="I69" s="17">
        <v>576.85299999999995</v>
      </c>
      <c r="J69" s="17">
        <v>624.80700000000002</v>
      </c>
      <c r="K69" s="17">
        <v>653.38400000000001</v>
      </c>
      <c r="L69" s="17">
        <v>609.71</v>
      </c>
      <c r="M69" s="17">
        <v>668.38699999999994</v>
      </c>
      <c r="N69" s="17">
        <v>624.33100000000002</v>
      </c>
      <c r="O69" s="17">
        <v>633.48400000000004</v>
      </c>
      <c r="P69" s="17">
        <v>646.54499999999996</v>
      </c>
      <c r="Q69" s="17">
        <v>669.09900000000005</v>
      </c>
      <c r="R69" s="17">
        <v>618.00300000000004</v>
      </c>
      <c r="S69" s="17">
        <v>635.12300000000005</v>
      </c>
      <c r="T69" s="17">
        <v>624.71199999999999</v>
      </c>
      <c r="U69" s="17">
        <v>655.20899999999995</v>
      </c>
      <c r="V69" s="17">
        <v>607.76800000000003</v>
      </c>
      <c r="W69" s="17">
        <v>607.04499999999996</v>
      </c>
      <c r="X69" s="17">
        <v>566.85</v>
      </c>
      <c r="Y69" s="17">
        <v>433.86099999999999</v>
      </c>
      <c r="Z69" s="17">
        <v>542.61400000000003</v>
      </c>
      <c r="AA69" s="17">
        <v>574.303</v>
      </c>
      <c r="AB69" s="17">
        <v>562.96799999999996</v>
      </c>
      <c r="AC69" s="17">
        <v>458.02699999999999</v>
      </c>
      <c r="AD69" s="17">
        <v>690.54399999999998</v>
      </c>
      <c r="AE69" s="17">
        <v>643.76800000000003</v>
      </c>
      <c r="AF69" s="17">
        <v>644.28599999999994</v>
      </c>
      <c r="AG69" s="17">
        <v>647.81399999999996</v>
      </c>
      <c r="AH69" s="17">
        <v>647.81399999999996</v>
      </c>
      <c r="AI69" s="17">
        <v>647.81399999999996</v>
      </c>
      <c r="AJ69" s="17">
        <v>590.00800000000004</v>
      </c>
      <c r="AK69" s="17">
        <v>652.97500000000002</v>
      </c>
      <c r="AL69" s="17">
        <v>726.41</v>
      </c>
      <c r="AM69" s="17">
        <v>682.65099999999995</v>
      </c>
      <c r="AN69" s="17">
        <v>682.65099999999995</v>
      </c>
      <c r="AO69" s="17">
        <v>644.90899999999999</v>
      </c>
      <c r="AP69" s="17">
        <v>692.04300000000001</v>
      </c>
    </row>
    <row r="70" spans="1:42" x14ac:dyDescent="0.35">
      <c r="A70" s="52"/>
      <c r="B70" s="17">
        <v>626.02800000000002</v>
      </c>
      <c r="C70" s="17">
        <v>626.02800000000002</v>
      </c>
      <c r="D70" s="17">
        <v>622.99699999999996</v>
      </c>
      <c r="E70" s="17">
        <v>639.10599999999999</v>
      </c>
      <c r="F70" s="17">
        <v>634.12199999999996</v>
      </c>
      <c r="G70" s="17">
        <v>685.42399999999998</v>
      </c>
      <c r="H70" s="17">
        <v>669.91600000000005</v>
      </c>
      <c r="I70" s="17">
        <v>577.58199999999999</v>
      </c>
      <c r="J70" s="17">
        <v>625.44100000000003</v>
      </c>
      <c r="K70" s="17">
        <v>654.63300000000004</v>
      </c>
      <c r="L70" s="17">
        <v>610.97400000000005</v>
      </c>
      <c r="M70" s="17">
        <v>668.88300000000004</v>
      </c>
      <c r="N70" s="17">
        <v>624.35900000000004</v>
      </c>
      <c r="O70" s="17">
        <v>633.58399999999995</v>
      </c>
      <c r="P70" s="17">
        <v>646.61300000000006</v>
      </c>
      <c r="Q70" s="17">
        <v>669.47400000000005</v>
      </c>
      <c r="R70" s="17">
        <v>618.00800000000004</v>
      </c>
      <c r="S70" s="17">
        <v>638.38400000000001</v>
      </c>
      <c r="T70" s="17">
        <v>625.13599999999997</v>
      </c>
      <c r="U70" s="17">
        <v>656.16499999999996</v>
      </c>
      <c r="V70" s="17">
        <v>608.25400000000002</v>
      </c>
      <c r="W70" s="17">
        <v>607.22</v>
      </c>
      <c r="X70" s="17">
        <v>566.86699999999996</v>
      </c>
      <c r="Y70" s="17">
        <v>442.78899999999999</v>
      </c>
      <c r="Z70" s="17">
        <v>542.93100000000004</v>
      </c>
      <c r="AA70" s="17">
        <v>575.88099999999997</v>
      </c>
      <c r="AB70" s="17">
        <v>565.56700000000001</v>
      </c>
      <c r="AC70" s="17">
        <v>459.32900000000001</v>
      </c>
      <c r="AD70" s="17">
        <v>690.62</v>
      </c>
      <c r="AE70" s="17">
        <v>644.36500000000001</v>
      </c>
      <c r="AF70" s="17">
        <v>646.99199999999996</v>
      </c>
      <c r="AG70" s="17">
        <v>648.14</v>
      </c>
      <c r="AH70" s="17">
        <v>648.14</v>
      </c>
      <c r="AI70" s="17">
        <v>648.14</v>
      </c>
      <c r="AJ70" s="17">
        <v>591.60900000000004</v>
      </c>
      <c r="AK70" s="17">
        <v>655.37</v>
      </c>
      <c r="AL70" s="17">
        <v>727.04</v>
      </c>
      <c r="AM70" s="17">
        <v>682.87300000000005</v>
      </c>
      <c r="AN70" s="17">
        <v>682.87300000000005</v>
      </c>
      <c r="AO70" s="17">
        <v>646.80499999999995</v>
      </c>
      <c r="AP70" s="17">
        <v>692.52099999999996</v>
      </c>
    </row>
    <row r="71" spans="1:42" x14ac:dyDescent="0.35">
      <c r="A71" s="52"/>
      <c r="B71" s="17">
        <v>627.9</v>
      </c>
      <c r="C71" s="17">
        <v>627.9</v>
      </c>
      <c r="D71" s="17">
        <v>623.96900000000005</v>
      </c>
      <c r="E71" s="17">
        <v>639.41999999999996</v>
      </c>
      <c r="F71" s="17">
        <v>634.476</v>
      </c>
      <c r="G71" s="17">
        <v>685.53099999999995</v>
      </c>
      <c r="H71" s="17">
        <v>670.03</v>
      </c>
      <c r="I71" s="17">
        <v>581.28099999999995</v>
      </c>
      <c r="J71" s="17">
        <v>625.74400000000003</v>
      </c>
      <c r="K71" s="17">
        <v>657.51099999999997</v>
      </c>
      <c r="L71" s="17">
        <v>611.38499999999999</v>
      </c>
      <c r="M71" s="17">
        <v>671.67600000000004</v>
      </c>
      <c r="N71" s="17">
        <v>624.58600000000001</v>
      </c>
      <c r="O71" s="17">
        <v>633.74699999999996</v>
      </c>
      <c r="P71" s="17">
        <v>646.89200000000005</v>
      </c>
      <c r="Q71" s="17">
        <v>670.42600000000004</v>
      </c>
      <c r="R71" s="17">
        <v>618.11699999999996</v>
      </c>
      <c r="S71" s="17">
        <v>638.60799999999995</v>
      </c>
      <c r="T71" s="17">
        <v>626.07899999999995</v>
      </c>
      <c r="U71" s="17">
        <v>660.24199999999996</v>
      </c>
      <c r="V71" s="17">
        <v>609.274</v>
      </c>
      <c r="W71" s="17">
        <v>611.15099999999995</v>
      </c>
      <c r="X71" s="17">
        <v>568.65200000000004</v>
      </c>
      <c r="Y71" s="17">
        <v>443.38499999999999</v>
      </c>
      <c r="Z71" s="17">
        <v>545.76099999999997</v>
      </c>
      <c r="AA71" s="17">
        <v>583.42200000000003</v>
      </c>
      <c r="AB71" s="17">
        <v>565.77300000000002</v>
      </c>
      <c r="AC71" s="17">
        <v>460.93200000000002</v>
      </c>
      <c r="AD71" s="17">
        <v>692.25599999999997</v>
      </c>
      <c r="AE71" s="17">
        <v>644.65599999999995</v>
      </c>
      <c r="AF71" s="17">
        <v>647.22699999999998</v>
      </c>
      <c r="AG71" s="17">
        <v>648.26800000000003</v>
      </c>
      <c r="AH71" s="17">
        <v>648.26800000000003</v>
      </c>
      <c r="AI71" s="17">
        <v>648.26800000000003</v>
      </c>
      <c r="AJ71" s="17">
        <v>594.61699999999996</v>
      </c>
      <c r="AK71" s="17">
        <v>657.18299999999999</v>
      </c>
      <c r="AL71" s="17">
        <v>727.89599999999996</v>
      </c>
      <c r="AM71" s="17">
        <v>683.19200000000001</v>
      </c>
      <c r="AN71" s="17">
        <v>683.19200000000001</v>
      </c>
      <c r="AO71" s="17">
        <v>647.62800000000004</v>
      </c>
      <c r="AP71" s="17">
        <v>692.91099999999994</v>
      </c>
    </row>
    <row r="72" spans="1:42" x14ac:dyDescent="0.35">
      <c r="A72" s="52"/>
      <c r="B72" s="17">
        <v>628.226</v>
      </c>
      <c r="C72" s="17">
        <v>628.226</v>
      </c>
      <c r="D72" s="17">
        <v>624.101</v>
      </c>
      <c r="E72" s="17">
        <v>639.95500000000004</v>
      </c>
      <c r="F72" s="17">
        <v>634.96600000000001</v>
      </c>
      <c r="G72" s="17">
        <v>686.86099999999999</v>
      </c>
      <c r="H72" s="17">
        <v>671.10199999999998</v>
      </c>
      <c r="I72" s="17">
        <v>583.452</v>
      </c>
      <c r="J72" s="17">
        <v>628.22900000000004</v>
      </c>
      <c r="K72" s="17">
        <v>658.02499999999998</v>
      </c>
      <c r="L72" s="17">
        <v>611.50099999999998</v>
      </c>
      <c r="M72" s="17">
        <v>672.96799999999996</v>
      </c>
      <c r="N72" s="17">
        <v>626.37199999999996</v>
      </c>
      <c r="O72" s="17">
        <v>634.66999999999996</v>
      </c>
      <c r="P72" s="17">
        <v>648.90899999999999</v>
      </c>
      <c r="Q72" s="17">
        <v>672.82399999999996</v>
      </c>
      <c r="R72" s="17">
        <v>618.99599999999998</v>
      </c>
      <c r="S72" s="17">
        <v>639.24099999999999</v>
      </c>
      <c r="T72" s="17">
        <v>626.28300000000002</v>
      </c>
      <c r="U72" s="17">
        <v>660.36800000000005</v>
      </c>
      <c r="V72" s="17">
        <v>612.94299999999998</v>
      </c>
      <c r="W72" s="17">
        <v>613.16099999999994</v>
      </c>
      <c r="X72" s="17">
        <v>570.50300000000004</v>
      </c>
      <c r="Y72" s="17">
        <v>445.82799999999997</v>
      </c>
      <c r="Z72" s="17">
        <v>545.83299999999997</v>
      </c>
      <c r="AA72" s="17">
        <v>588.47699999999998</v>
      </c>
      <c r="AB72" s="17">
        <v>565.97799999999995</v>
      </c>
      <c r="AC72" s="17">
        <v>461.62599999999998</v>
      </c>
      <c r="AD72" s="17">
        <v>693.096</v>
      </c>
      <c r="AE72" s="17">
        <v>645.80399999999997</v>
      </c>
      <c r="AF72" s="17">
        <v>648.327</v>
      </c>
      <c r="AG72" s="17">
        <v>650.85699999999997</v>
      </c>
      <c r="AH72" s="17">
        <v>650.85699999999997</v>
      </c>
      <c r="AI72" s="17">
        <v>650.85699999999997</v>
      </c>
      <c r="AJ72" s="17">
        <v>596.45899999999995</v>
      </c>
      <c r="AK72" s="17">
        <v>660.89200000000005</v>
      </c>
      <c r="AL72" s="17">
        <v>728.07899999999995</v>
      </c>
      <c r="AM72" s="17">
        <v>683.87099999999998</v>
      </c>
      <c r="AN72" s="17">
        <v>683.87099999999998</v>
      </c>
      <c r="AO72" s="17">
        <v>648.49300000000005</v>
      </c>
      <c r="AP72" s="17">
        <v>696.40700000000004</v>
      </c>
    </row>
    <row r="73" spans="1:42" x14ac:dyDescent="0.35">
      <c r="A73" s="52"/>
      <c r="B73" s="17">
        <v>630.05799999999999</v>
      </c>
      <c r="C73" s="17">
        <v>630.05799999999999</v>
      </c>
      <c r="D73" s="17">
        <v>625.21100000000001</v>
      </c>
      <c r="E73" s="17">
        <v>640.399</v>
      </c>
      <c r="F73" s="17">
        <v>642.15599999999995</v>
      </c>
      <c r="G73" s="17">
        <v>687.91399999999999</v>
      </c>
      <c r="H73" s="17">
        <v>671.43499999999995</v>
      </c>
      <c r="I73" s="17">
        <v>583.53099999999995</v>
      </c>
      <c r="J73" s="17">
        <v>628.63400000000001</v>
      </c>
      <c r="K73" s="17">
        <v>658.03200000000004</v>
      </c>
      <c r="L73" s="17">
        <v>612.23800000000006</v>
      </c>
      <c r="M73" s="17">
        <v>673.31500000000005</v>
      </c>
      <c r="N73" s="17">
        <v>626.73199999999997</v>
      </c>
      <c r="O73" s="17">
        <v>635.44799999999998</v>
      </c>
      <c r="P73" s="17">
        <v>650.03</v>
      </c>
      <c r="Q73" s="17">
        <v>673.34699999999998</v>
      </c>
      <c r="R73" s="17">
        <v>619.29100000000005</v>
      </c>
      <c r="S73" s="17">
        <v>639.99099999999999</v>
      </c>
      <c r="T73" s="17">
        <v>626.46400000000006</v>
      </c>
      <c r="U73" s="17">
        <v>662.15200000000004</v>
      </c>
      <c r="V73" s="17">
        <v>614.98</v>
      </c>
      <c r="W73" s="17">
        <v>616.19399999999996</v>
      </c>
      <c r="X73" s="17">
        <v>571.40499999999997</v>
      </c>
      <c r="Y73" s="17">
        <v>446.46199999999999</v>
      </c>
      <c r="Z73" s="17">
        <v>546.29</v>
      </c>
      <c r="AA73" s="17">
        <v>588.60799999999995</v>
      </c>
      <c r="AB73" s="17">
        <v>566.53099999999995</v>
      </c>
      <c r="AC73" s="17">
        <v>463.83699999999999</v>
      </c>
      <c r="AD73" s="17">
        <v>694.10699999999997</v>
      </c>
      <c r="AE73" s="17">
        <v>646.13199999999995</v>
      </c>
      <c r="AF73" s="17">
        <v>649.95699999999999</v>
      </c>
      <c r="AG73" s="17">
        <v>651.79999999999995</v>
      </c>
      <c r="AH73" s="17">
        <v>651.79999999999995</v>
      </c>
      <c r="AI73" s="17">
        <v>651.79999999999995</v>
      </c>
      <c r="AJ73" s="17">
        <v>600.46500000000003</v>
      </c>
      <c r="AK73" s="17">
        <v>660.99199999999996</v>
      </c>
      <c r="AL73" s="17">
        <v>728.51400000000001</v>
      </c>
      <c r="AM73" s="17">
        <v>687.15300000000002</v>
      </c>
      <c r="AN73" s="17">
        <v>687.15300000000002</v>
      </c>
      <c r="AO73" s="17">
        <v>648.58699999999999</v>
      </c>
      <c r="AP73" s="17">
        <v>700.16300000000001</v>
      </c>
    </row>
    <row r="74" spans="1:42" x14ac:dyDescent="0.35">
      <c r="A74" s="52"/>
      <c r="B74" s="17">
        <v>631.60400000000004</v>
      </c>
      <c r="C74" s="17">
        <v>631.60400000000004</v>
      </c>
      <c r="D74" s="17">
        <v>625.60699999999997</v>
      </c>
      <c r="E74" s="17">
        <v>640.91200000000003</v>
      </c>
      <c r="F74" s="17">
        <v>642.476</v>
      </c>
      <c r="G74" s="17">
        <v>688.33199999999999</v>
      </c>
      <c r="H74" s="17">
        <v>677.149</v>
      </c>
      <c r="I74" s="17">
        <v>587.30399999999997</v>
      </c>
      <c r="J74" s="17">
        <v>630.20600000000002</v>
      </c>
      <c r="K74" s="17">
        <v>659.59799999999996</v>
      </c>
      <c r="L74" s="17">
        <v>614.87599999999998</v>
      </c>
      <c r="M74" s="17">
        <v>673.95899999999995</v>
      </c>
      <c r="N74" s="17">
        <v>628.22</v>
      </c>
      <c r="O74" s="17">
        <v>635.63900000000001</v>
      </c>
      <c r="P74" s="17">
        <v>651.59799999999996</v>
      </c>
      <c r="Q74" s="17">
        <v>674.49300000000005</v>
      </c>
      <c r="R74" s="17">
        <v>621.36099999999999</v>
      </c>
      <c r="S74" s="17">
        <v>640.28899999999999</v>
      </c>
      <c r="T74" s="17">
        <v>631.18600000000004</v>
      </c>
      <c r="U74" s="17">
        <v>662.447</v>
      </c>
      <c r="V74" s="17">
        <v>615.44000000000005</v>
      </c>
      <c r="W74" s="17">
        <v>617.57799999999997</v>
      </c>
      <c r="X74" s="17">
        <v>572.95399999999995</v>
      </c>
      <c r="Y74" s="17">
        <v>449.77499999999998</v>
      </c>
      <c r="Z74" s="17">
        <v>547.32899999999995</v>
      </c>
      <c r="AA74" s="17">
        <v>590.17399999999998</v>
      </c>
      <c r="AB74" s="17">
        <v>568.07399999999996</v>
      </c>
      <c r="AC74" s="17">
        <v>464.56599999999997</v>
      </c>
      <c r="AD74" s="17">
        <v>694.83399999999995</v>
      </c>
      <c r="AE74" s="17">
        <v>646.90599999999995</v>
      </c>
      <c r="AF74" s="17">
        <v>651.31399999999996</v>
      </c>
      <c r="AG74" s="17">
        <v>652.66999999999996</v>
      </c>
      <c r="AH74" s="17">
        <v>652.66999999999996</v>
      </c>
      <c r="AI74" s="17">
        <v>652.66999999999996</v>
      </c>
      <c r="AJ74" s="17">
        <v>601.548</v>
      </c>
      <c r="AK74" s="17">
        <v>661.91200000000003</v>
      </c>
      <c r="AL74" s="17">
        <v>728.71100000000001</v>
      </c>
      <c r="AM74" s="17">
        <v>687.26099999999997</v>
      </c>
      <c r="AN74" s="17">
        <v>687.26099999999997</v>
      </c>
      <c r="AO74" s="17">
        <v>648.76</v>
      </c>
      <c r="AP74" s="17">
        <v>700.45</v>
      </c>
    </row>
    <row r="75" spans="1:42" x14ac:dyDescent="0.35">
      <c r="A75" s="52"/>
      <c r="B75" s="17">
        <v>632.32899999999995</v>
      </c>
      <c r="C75" s="17">
        <v>632.32899999999995</v>
      </c>
      <c r="D75" s="17">
        <v>626.57600000000002</v>
      </c>
      <c r="E75" s="17">
        <v>642.01400000000001</v>
      </c>
      <c r="F75" s="17">
        <v>645.33100000000002</v>
      </c>
      <c r="G75" s="17">
        <v>689.154</v>
      </c>
      <c r="H75" s="17">
        <v>680.12699999999995</v>
      </c>
      <c r="I75" s="17">
        <v>590.68299999999999</v>
      </c>
      <c r="J75" s="17">
        <v>630.23599999999999</v>
      </c>
      <c r="K75" s="17">
        <v>665.35900000000004</v>
      </c>
      <c r="L75" s="17">
        <v>616.47900000000004</v>
      </c>
      <c r="M75" s="17">
        <v>675.00300000000004</v>
      </c>
      <c r="N75" s="17">
        <v>628.57299999999998</v>
      </c>
      <c r="O75" s="17">
        <v>635.70100000000002</v>
      </c>
      <c r="P75" s="17">
        <v>652.12300000000005</v>
      </c>
      <c r="Q75" s="17">
        <v>674.81399999999996</v>
      </c>
      <c r="R75" s="17">
        <v>621.625</v>
      </c>
      <c r="S75" s="17">
        <v>642.11500000000001</v>
      </c>
      <c r="T75" s="17">
        <v>631.67700000000002</v>
      </c>
      <c r="U75" s="17">
        <v>664.4</v>
      </c>
      <c r="V75" s="17">
        <v>616.52300000000002</v>
      </c>
      <c r="W75" s="17">
        <v>618.98500000000001</v>
      </c>
      <c r="X75" s="17">
        <v>573.31700000000001</v>
      </c>
      <c r="Y75" s="17">
        <v>450.02699999999999</v>
      </c>
      <c r="Z75" s="17">
        <v>547.91800000000001</v>
      </c>
      <c r="AA75" s="17">
        <v>591.64099999999996</v>
      </c>
      <c r="AB75" s="17">
        <v>576.12599999999998</v>
      </c>
      <c r="AC75" s="17">
        <v>469.19099999999997</v>
      </c>
      <c r="AD75" s="17">
        <v>695.13199999999995</v>
      </c>
      <c r="AE75" s="17">
        <v>649.93200000000002</v>
      </c>
      <c r="AF75" s="17">
        <v>651.52700000000004</v>
      </c>
      <c r="AG75" s="17">
        <v>653.88300000000004</v>
      </c>
      <c r="AH75" s="17">
        <v>653.88300000000004</v>
      </c>
      <c r="AI75" s="17">
        <v>653.88300000000004</v>
      </c>
      <c r="AJ75" s="17">
        <v>602.702</v>
      </c>
      <c r="AK75" s="17">
        <v>662.00400000000002</v>
      </c>
      <c r="AL75" s="17">
        <v>728.71299999999997</v>
      </c>
      <c r="AM75" s="17">
        <v>688.18799999999999</v>
      </c>
      <c r="AN75" s="17">
        <v>688.18799999999999</v>
      </c>
      <c r="AO75" s="17">
        <v>651.18299999999999</v>
      </c>
      <c r="AP75" s="17">
        <v>700.77</v>
      </c>
    </row>
    <row r="76" spans="1:42" x14ac:dyDescent="0.35">
      <c r="A76" s="52"/>
      <c r="B76" s="17">
        <v>632.51400000000001</v>
      </c>
      <c r="C76" s="17">
        <v>632.51400000000001</v>
      </c>
      <c r="D76" s="17">
        <v>626.88400000000001</v>
      </c>
      <c r="E76" s="17">
        <v>646.05700000000002</v>
      </c>
      <c r="F76" s="17">
        <v>645.84</v>
      </c>
      <c r="G76" s="17">
        <v>689.48</v>
      </c>
      <c r="H76" s="17">
        <v>680.69799999999998</v>
      </c>
      <c r="I76" s="17">
        <v>592.79999999999995</v>
      </c>
      <c r="J76" s="17">
        <v>631.73400000000004</v>
      </c>
      <c r="K76" s="17">
        <v>665.36900000000003</v>
      </c>
      <c r="L76" s="17">
        <v>617.45399999999995</v>
      </c>
      <c r="M76" s="17">
        <v>675.06399999999996</v>
      </c>
      <c r="N76" s="17">
        <v>628.76099999999997</v>
      </c>
      <c r="O76" s="17">
        <v>635.92100000000005</v>
      </c>
      <c r="P76" s="17">
        <v>653.81899999999996</v>
      </c>
      <c r="Q76" s="17">
        <v>675.30399999999997</v>
      </c>
      <c r="R76" s="17">
        <v>622.35799999999995</v>
      </c>
      <c r="S76" s="17">
        <v>645.09299999999996</v>
      </c>
      <c r="T76" s="17">
        <v>633.46900000000005</v>
      </c>
      <c r="U76" s="17">
        <v>665.04600000000005</v>
      </c>
      <c r="V76" s="17">
        <v>616.60900000000004</v>
      </c>
      <c r="W76" s="17">
        <v>619.58100000000002</v>
      </c>
      <c r="X76" s="17">
        <v>578.21600000000001</v>
      </c>
      <c r="Y76" s="17">
        <v>450.11799999999999</v>
      </c>
      <c r="Z76" s="17">
        <v>548.00199999999995</v>
      </c>
      <c r="AA76" s="17">
        <v>603.97</v>
      </c>
      <c r="AB76" s="17">
        <v>579.28800000000001</v>
      </c>
      <c r="AC76" s="17">
        <v>472.05900000000003</v>
      </c>
      <c r="AD76" s="17">
        <v>695.50699999999995</v>
      </c>
      <c r="AE76" s="17">
        <v>652.05600000000004</v>
      </c>
      <c r="AF76" s="17">
        <v>653.86199999999997</v>
      </c>
      <c r="AG76" s="17">
        <v>654.49199999999996</v>
      </c>
      <c r="AH76" s="17">
        <v>654.49199999999996</v>
      </c>
      <c r="AI76" s="17">
        <v>654.49199999999996</v>
      </c>
      <c r="AJ76" s="17">
        <v>603.19200000000001</v>
      </c>
      <c r="AK76" s="17">
        <v>662.57100000000003</v>
      </c>
      <c r="AL76" s="17">
        <v>731.62800000000004</v>
      </c>
      <c r="AM76" s="17">
        <v>690.70799999999997</v>
      </c>
      <c r="AN76" s="17">
        <v>690.70799999999997</v>
      </c>
      <c r="AO76" s="17">
        <v>651.73500000000001</v>
      </c>
      <c r="AP76" s="17">
        <v>701.18799999999999</v>
      </c>
    </row>
    <row r="77" spans="1:42" x14ac:dyDescent="0.35">
      <c r="A77" s="52"/>
      <c r="B77" s="17">
        <v>632.57100000000003</v>
      </c>
      <c r="C77" s="17">
        <v>632.57100000000003</v>
      </c>
      <c r="D77" s="17">
        <v>627.54600000000005</v>
      </c>
      <c r="E77" s="17">
        <v>646.75199999999995</v>
      </c>
      <c r="F77" s="17">
        <v>645.85900000000004</v>
      </c>
      <c r="G77" s="17">
        <v>690.11900000000003</v>
      </c>
      <c r="H77" s="17">
        <v>680.89400000000001</v>
      </c>
      <c r="I77" s="17">
        <v>593.84</v>
      </c>
      <c r="J77" s="17">
        <v>633.70699999999999</v>
      </c>
      <c r="K77" s="17">
        <v>666.35799999999995</v>
      </c>
      <c r="L77" s="17">
        <v>617.53499999999997</v>
      </c>
      <c r="M77" s="17">
        <v>675.98800000000006</v>
      </c>
      <c r="N77" s="17">
        <v>629.46600000000001</v>
      </c>
      <c r="O77" s="17">
        <v>636.21699999999998</v>
      </c>
      <c r="P77" s="17">
        <v>653.82000000000005</v>
      </c>
      <c r="Q77" s="17">
        <v>676.79600000000005</v>
      </c>
      <c r="R77" s="17">
        <v>622.91700000000003</v>
      </c>
      <c r="S77" s="17">
        <v>647.351</v>
      </c>
      <c r="T77" s="17">
        <v>633.70899999999995</v>
      </c>
      <c r="U77" s="17">
        <v>665.77099999999996</v>
      </c>
      <c r="V77" s="17">
        <v>617.44399999999996</v>
      </c>
      <c r="W77" s="17">
        <v>627.25599999999997</v>
      </c>
      <c r="X77" s="17">
        <v>578.89400000000001</v>
      </c>
      <c r="Y77" s="17">
        <v>459.39299999999997</v>
      </c>
      <c r="Z77" s="17">
        <v>548.13300000000004</v>
      </c>
      <c r="AA77" s="17">
        <v>604.23800000000006</v>
      </c>
      <c r="AB77" s="17">
        <v>580.34699999999998</v>
      </c>
      <c r="AC77" s="17">
        <v>473.947</v>
      </c>
      <c r="AD77" s="17">
        <v>695.649</v>
      </c>
      <c r="AE77" s="17">
        <v>652.57600000000002</v>
      </c>
      <c r="AF77" s="17">
        <v>654.51900000000001</v>
      </c>
      <c r="AG77" s="17">
        <v>655.35299999999995</v>
      </c>
      <c r="AH77" s="17">
        <v>655.35299999999995</v>
      </c>
      <c r="AI77" s="17">
        <v>655.35299999999995</v>
      </c>
      <c r="AJ77" s="17">
        <v>608.49</v>
      </c>
      <c r="AK77" s="17">
        <v>662.87800000000004</v>
      </c>
      <c r="AL77" s="17">
        <v>732.74400000000003</v>
      </c>
      <c r="AM77" s="17">
        <v>691.78599999999994</v>
      </c>
      <c r="AN77" s="17">
        <v>691.78599999999994</v>
      </c>
      <c r="AO77" s="17">
        <v>651.79700000000003</v>
      </c>
      <c r="AP77" s="17">
        <v>702.34500000000003</v>
      </c>
    </row>
    <row r="78" spans="1:42" x14ac:dyDescent="0.35">
      <c r="A78" s="52"/>
      <c r="B78" s="17">
        <v>632.60400000000004</v>
      </c>
      <c r="C78" s="17">
        <v>632.60400000000004</v>
      </c>
      <c r="D78" s="17">
        <v>628.14099999999996</v>
      </c>
      <c r="E78" s="17">
        <v>647.04300000000001</v>
      </c>
      <c r="F78" s="17">
        <v>646.12300000000005</v>
      </c>
      <c r="G78" s="17">
        <v>692.24</v>
      </c>
      <c r="H78" s="17">
        <v>680.90899999999999</v>
      </c>
      <c r="I78" s="17">
        <v>597.16300000000001</v>
      </c>
      <c r="J78" s="17">
        <v>633.89800000000002</v>
      </c>
      <c r="K78" s="17">
        <v>667.12599999999998</v>
      </c>
      <c r="L78" s="17">
        <v>619.28700000000003</v>
      </c>
      <c r="M78" s="17">
        <v>676.476</v>
      </c>
      <c r="N78" s="17">
        <v>630.505</v>
      </c>
      <c r="O78" s="17">
        <v>637.49099999999999</v>
      </c>
      <c r="P78" s="17">
        <v>654.23099999999999</v>
      </c>
      <c r="Q78" s="17">
        <v>681.60199999999998</v>
      </c>
      <c r="R78" s="17">
        <v>625.46500000000003</v>
      </c>
      <c r="S78" s="17">
        <v>647.62800000000004</v>
      </c>
      <c r="T78" s="17">
        <v>634.44600000000003</v>
      </c>
      <c r="U78" s="17">
        <v>669.62699999999995</v>
      </c>
      <c r="V78" s="17">
        <v>618.85900000000004</v>
      </c>
      <c r="W78" s="17">
        <v>627.62099999999998</v>
      </c>
      <c r="X78" s="17">
        <v>579.20600000000002</v>
      </c>
      <c r="Y78" s="17">
        <v>460.43700000000001</v>
      </c>
      <c r="Z78" s="17">
        <v>551.36</v>
      </c>
      <c r="AA78" s="17">
        <v>608.86199999999997</v>
      </c>
      <c r="AB78" s="17">
        <v>581.74800000000005</v>
      </c>
      <c r="AC78" s="17">
        <v>478.48599999999999</v>
      </c>
      <c r="AD78" s="17">
        <v>696.822</v>
      </c>
      <c r="AE78" s="17">
        <v>652.71500000000003</v>
      </c>
      <c r="AF78" s="17">
        <v>655.76199999999994</v>
      </c>
      <c r="AG78" s="17">
        <v>655.64499999999998</v>
      </c>
      <c r="AH78" s="17">
        <v>655.64499999999998</v>
      </c>
      <c r="AI78" s="17">
        <v>655.64499999999998</v>
      </c>
      <c r="AJ78" s="17">
        <v>608.66700000000003</v>
      </c>
      <c r="AK78" s="17">
        <v>663.69299999999998</v>
      </c>
      <c r="AL78" s="17">
        <v>733.19</v>
      </c>
      <c r="AM78" s="17">
        <v>693.25400000000002</v>
      </c>
      <c r="AN78" s="17">
        <v>693.25400000000002</v>
      </c>
      <c r="AO78" s="17">
        <v>652.22</v>
      </c>
      <c r="AP78" s="17">
        <v>702.93799999999999</v>
      </c>
    </row>
    <row r="79" spans="1:42" x14ac:dyDescent="0.35">
      <c r="A79" s="52"/>
      <c r="B79" s="17">
        <v>633.31600000000003</v>
      </c>
      <c r="C79" s="17">
        <v>633.31600000000003</v>
      </c>
      <c r="D79" s="17">
        <v>628.36300000000006</v>
      </c>
      <c r="E79" s="17">
        <v>647.29399999999998</v>
      </c>
      <c r="F79" s="17">
        <v>646.5</v>
      </c>
      <c r="G79" s="17">
        <v>694.27700000000004</v>
      </c>
      <c r="H79" s="17">
        <v>681.745</v>
      </c>
      <c r="I79" s="17">
        <v>598.03399999999999</v>
      </c>
      <c r="J79" s="17">
        <v>633.96</v>
      </c>
      <c r="K79" s="17">
        <v>667.64599999999996</v>
      </c>
      <c r="L79" s="17">
        <v>619.75900000000001</v>
      </c>
      <c r="M79" s="17">
        <v>677.24099999999999</v>
      </c>
      <c r="N79" s="17">
        <v>633.93299999999999</v>
      </c>
      <c r="O79" s="17">
        <v>638.85199999999998</v>
      </c>
      <c r="P79" s="17">
        <v>654.86500000000001</v>
      </c>
      <c r="Q79" s="17">
        <v>681.74800000000005</v>
      </c>
      <c r="R79" s="17">
        <v>627.07500000000005</v>
      </c>
      <c r="S79" s="17">
        <v>651.21</v>
      </c>
      <c r="T79" s="17">
        <v>634.45899999999995</v>
      </c>
      <c r="U79" s="17">
        <v>672.34199999999998</v>
      </c>
      <c r="V79" s="17">
        <v>619.87</v>
      </c>
      <c r="W79" s="17">
        <v>629.96500000000003</v>
      </c>
      <c r="X79" s="17">
        <v>580.10400000000004</v>
      </c>
      <c r="Y79" s="17">
        <v>465.77499999999998</v>
      </c>
      <c r="Z79" s="17">
        <v>553.72900000000004</v>
      </c>
      <c r="AA79" s="17">
        <v>612.73900000000003</v>
      </c>
      <c r="AB79" s="17">
        <v>581.90800000000002</v>
      </c>
      <c r="AC79" s="17">
        <v>478.69299999999998</v>
      </c>
      <c r="AD79" s="17">
        <v>697.75800000000004</v>
      </c>
      <c r="AE79" s="17">
        <v>652.88499999999999</v>
      </c>
      <c r="AF79" s="17">
        <v>656.702</v>
      </c>
      <c r="AG79" s="17">
        <v>658.58799999999997</v>
      </c>
      <c r="AH79" s="17">
        <v>658.58799999999997</v>
      </c>
      <c r="AI79" s="17">
        <v>658.58799999999997</v>
      </c>
      <c r="AJ79" s="17">
        <v>611.20500000000004</v>
      </c>
      <c r="AK79" s="17">
        <v>664.18100000000004</v>
      </c>
      <c r="AL79" s="17">
        <v>734.20600000000002</v>
      </c>
      <c r="AM79" s="17">
        <v>693.33699999999999</v>
      </c>
      <c r="AN79" s="17">
        <v>693.33699999999999</v>
      </c>
      <c r="AO79" s="17">
        <v>655.34299999999996</v>
      </c>
      <c r="AP79" s="17">
        <v>705.97400000000005</v>
      </c>
    </row>
    <row r="80" spans="1:42" x14ac:dyDescent="0.35">
      <c r="A80" s="52"/>
      <c r="B80" s="17">
        <v>634.00300000000004</v>
      </c>
      <c r="C80" s="17">
        <v>634.00300000000004</v>
      </c>
      <c r="D80" s="17">
        <v>629.98599999999999</v>
      </c>
      <c r="E80" s="17">
        <v>647.57600000000002</v>
      </c>
      <c r="F80" s="17">
        <v>646.53499999999997</v>
      </c>
      <c r="G80" s="17">
        <v>695.46699999999998</v>
      </c>
      <c r="H80" s="17">
        <v>682.17700000000002</v>
      </c>
      <c r="I80" s="17">
        <v>599.04100000000005</v>
      </c>
      <c r="J80" s="17">
        <v>634.06299999999999</v>
      </c>
      <c r="K80" s="17">
        <v>668.15</v>
      </c>
      <c r="L80" s="17">
        <v>619.78899999999999</v>
      </c>
      <c r="M80" s="17">
        <v>678.40099999999995</v>
      </c>
      <c r="N80" s="17">
        <v>635.255</v>
      </c>
      <c r="O80" s="17">
        <v>640.22900000000004</v>
      </c>
      <c r="P80" s="17">
        <v>654.89599999999996</v>
      </c>
      <c r="Q80" s="17">
        <v>683.05899999999997</v>
      </c>
      <c r="R80" s="17">
        <v>629.92100000000005</v>
      </c>
      <c r="S80" s="17">
        <v>651.96600000000001</v>
      </c>
      <c r="T80" s="17">
        <v>634.96</v>
      </c>
      <c r="U80" s="17">
        <v>672.47400000000005</v>
      </c>
      <c r="V80" s="17">
        <v>620.70899999999995</v>
      </c>
      <c r="W80" s="17">
        <v>638.92899999999997</v>
      </c>
      <c r="X80" s="17">
        <v>580.202</v>
      </c>
      <c r="Y80" s="17">
        <v>466.56799999999998</v>
      </c>
      <c r="Z80" s="17">
        <v>555.53800000000001</v>
      </c>
      <c r="AA80" s="17">
        <v>622.08600000000001</v>
      </c>
      <c r="AB80" s="17">
        <v>582.428</v>
      </c>
      <c r="AC80" s="17">
        <v>486.75900000000001</v>
      </c>
      <c r="AD80" s="17">
        <v>697.97699999999998</v>
      </c>
      <c r="AE80" s="17">
        <v>653.46900000000005</v>
      </c>
      <c r="AF80" s="17">
        <v>656.755</v>
      </c>
      <c r="AG80" s="17">
        <v>660.78700000000003</v>
      </c>
      <c r="AH80" s="17">
        <v>660.78700000000003</v>
      </c>
      <c r="AI80" s="17">
        <v>660.78700000000003</v>
      </c>
      <c r="AJ80" s="17">
        <v>612.02700000000004</v>
      </c>
      <c r="AK80" s="17">
        <v>664.29</v>
      </c>
      <c r="AL80" s="17">
        <v>735.05200000000002</v>
      </c>
      <c r="AM80" s="17">
        <v>695.24800000000005</v>
      </c>
      <c r="AN80" s="17">
        <v>695.24800000000005</v>
      </c>
      <c r="AO80" s="17">
        <v>655.82100000000003</v>
      </c>
      <c r="AP80" s="17">
        <v>706.62400000000002</v>
      </c>
    </row>
    <row r="81" spans="1:42" x14ac:dyDescent="0.35">
      <c r="A81" s="52"/>
      <c r="B81" s="17">
        <v>634.67499999999995</v>
      </c>
      <c r="C81" s="17">
        <v>634.67499999999995</v>
      </c>
      <c r="D81" s="17">
        <v>630.65099999999995</v>
      </c>
      <c r="E81" s="17">
        <v>650.89800000000002</v>
      </c>
      <c r="F81" s="17">
        <v>647.42100000000005</v>
      </c>
      <c r="G81" s="17">
        <v>695.54499999999996</v>
      </c>
      <c r="H81" s="17">
        <v>682.33199999999999</v>
      </c>
      <c r="I81" s="17">
        <v>604.10500000000002</v>
      </c>
      <c r="J81" s="17">
        <v>634.43899999999996</v>
      </c>
      <c r="K81" s="17">
        <v>672.84</v>
      </c>
      <c r="L81" s="17">
        <v>620.13400000000001</v>
      </c>
      <c r="M81" s="17">
        <v>679.16300000000001</v>
      </c>
      <c r="N81" s="17">
        <v>637.56700000000001</v>
      </c>
      <c r="O81" s="17">
        <v>640.41399999999999</v>
      </c>
      <c r="P81" s="17">
        <v>655.71699999999998</v>
      </c>
      <c r="Q81" s="17">
        <v>683.16800000000001</v>
      </c>
      <c r="R81" s="17">
        <v>632.71500000000003</v>
      </c>
      <c r="S81" s="17">
        <v>653.18799999999999</v>
      </c>
      <c r="T81" s="17">
        <v>635.89200000000005</v>
      </c>
      <c r="U81" s="17">
        <v>673.25400000000002</v>
      </c>
      <c r="V81" s="17">
        <v>623.44600000000003</v>
      </c>
      <c r="W81" s="17">
        <v>639.13</v>
      </c>
      <c r="X81" s="17">
        <v>580.25300000000004</v>
      </c>
      <c r="Y81" s="17">
        <v>468.03500000000003</v>
      </c>
      <c r="Z81" s="17">
        <v>557.65099999999995</v>
      </c>
      <c r="AA81" s="17">
        <v>626.48900000000003</v>
      </c>
      <c r="AB81" s="17">
        <v>582.45500000000004</v>
      </c>
      <c r="AC81" s="17">
        <v>490.90699999999998</v>
      </c>
      <c r="AD81" s="17">
        <v>698.03</v>
      </c>
      <c r="AE81" s="17">
        <v>655.62400000000002</v>
      </c>
      <c r="AF81" s="17">
        <v>658.28899999999999</v>
      </c>
      <c r="AG81" s="17">
        <v>661.44100000000003</v>
      </c>
      <c r="AH81" s="17">
        <v>661.44100000000003</v>
      </c>
      <c r="AI81" s="17">
        <v>661.44100000000003</v>
      </c>
      <c r="AJ81" s="17">
        <v>613.10400000000004</v>
      </c>
      <c r="AK81" s="17">
        <v>664.875</v>
      </c>
      <c r="AL81" s="17">
        <v>735.23699999999997</v>
      </c>
      <c r="AM81" s="17">
        <v>695.53300000000002</v>
      </c>
      <c r="AN81" s="17">
        <v>695.53300000000002</v>
      </c>
      <c r="AO81" s="17">
        <v>656.66200000000003</v>
      </c>
      <c r="AP81" s="17">
        <v>707.18299999999999</v>
      </c>
    </row>
    <row r="82" spans="1:42" x14ac:dyDescent="0.35">
      <c r="A82" s="52"/>
      <c r="B82" s="17">
        <v>634.87</v>
      </c>
      <c r="C82" s="17">
        <v>634.87</v>
      </c>
      <c r="D82" s="17">
        <v>631.00900000000001</v>
      </c>
      <c r="E82" s="17">
        <v>651.72900000000004</v>
      </c>
      <c r="F82" s="17">
        <v>648.49099999999999</v>
      </c>
      <c r="G82" s="17">
        <v>695.71</v>
      </c>
      <c r="H82" s="17">
        <v>683.11300000000006</v>
      </c>
      <c r="I82" s="17">
        <v>604.76400000000001</v>
      </c>
      <c r="J82" s="17">
        <v>634.77</v>
      </c>
      <c r="K82" s="17">
        <v>673.15099999999995</v>
      </c>
      <c r="L82" s="17">
        <v>621.63800000000003</v>
      </c>
      <c r="M82" s="17">
        <v>679.178</v>
      </c>
      <c r="N82" s="17">
        <v>638.46</v>
      </c>
      <c r="O82" s="17">
        <v>641.22799999999995</v>
      </c>
      <c r="P82" s="17">
        <v>655.76700000000005</v>
      </c>
      <c r="Q82" s="17">
        <v>684.15700000000004</v>
      </c>
      <c r="R82" s="17">
        <v>634.73699999999997</v>
      </c>
      <c r="S82" s="17">
        <v>653.40200000000004</v>
      </c>
      <c r="T82" s="17">
        <v>636.30999999999995</v>
      </c>
      <c r="U82" s="17">
        <v>673.60599999999999</v>
      </c>
      <c r="V82" s="17">
        <v>623.66499999999996</v>
      </c>
      <c r="W82" s="17">
        <v>639.55499999999995</v>
      </c>
      <c r="X82" s="17">
        <v>580.49099999999999</v>
      </c>
      <c r="Y82" s="17">
        <v>473.53100000000001</v>
      </c>
      <c r="Z82" s="17">
        <v>562.63499999999999</v>
      </c>
      <c r="AA82" s="17">
        <v>626.88699999999994</v>
      </c>
      <c r="AB82" s="17">
        <v>583.95600000000002</v>
      </c>
      <c r="AC82" s="17">
        <v>493.71499999999997</v>
      </c>
      <c r="AD82" s="17">
        <v>698.83799999999997</v>
      </c>
      <c r="AE82" s="17">
        <v>657.83399999999995</v>
      </c>
      <c r="AF82" s="17">
        <v>658.45299999999997</v>
      </c>
      <c r="AG82" s="17">
        <v>661.80200000000002</v>
      </c>
      <c r="AH82" s="17">
        <v>661.80200000000002</v>
      </c>
      <c r="AI82" s="17">
        <v>661.80200000000002</v>
      </c>
      <c r="AJ82" s="17">
        <v>613.33299999999997</v>
      </c>
      <c r="AK82" s="17">
        <v>666.89700000000005</v>
      </c>
      <c r="AL82" s="17">
        <v>736.92100000000005</v>
      </c>
      <c r="AM82" s="17">
        <v>696.02200000000005</v>
      </c>
      <c r="AN82" s="17">
        <v>696.02200000000005</v>
      </c>
      <c r="AO82" s="17">
        <v>656.93</v>
      </c>
      <c r="AP82" s="17">
        <v>707.58799999999997</v>
      </c>
    </row>
    <row r="83" spans="1:42" x14ac:dyDescent="0.35">
      <c r="A83" s="52"/>
      <c r="B83" s="17">
        <v>635.17200000000003</v>
      </c>
      <c r="C83" s="17">
        <v>635.17200000000003</v>
      </c>
      <c r="D83" s="17">
        <v>631.351</v>
      </c>
      <c r="E83" s="17">
        <v>652.31600000000003</v>
      </c>
      <c r="F83" s="17">
        <v>650.14200000000005</v>
      </c>
      <c r="G83" s="17">
        <v>697.51300000000003</v>
      </c>
      <c r="H83" s="17">
        <v>683.25800000000004</v>
      </c>
      <c r="I83" s="17">
        <v>607.37</v>
      </c>
      <c r="J83" s="17">
        <v>635.16300000000001</v>
      </c>
      <c r="K83" s="17">
        <v>673.23099999999999</v>
      </c>
      <c r="L83" s="17">
        <v>623.12199999999996</v>
      </c>
      <c r="M83" s="17">
        <v>679.36099999999999</v>
      </c>
      <c r="N83" s="17">
        <v>639.07299999999998</v>
      </c>
      <c r="O83" s="17">
        <v>641.53200000000004</v>
      </c>
      <c r="P83" s="17">
        <v>659.04399999999998</v>
      </c>
      <c r="Q83" s="17">
        <v>684.42899999999997</v>
      </c>
      <c r="R83" s="17">
        <v>636.46</v>
      </c>
      <c r="S83" s="17">
        <v>655.03300000000002</v>
      </c>
      <c r="T83" s="17">
        <v>636.75400000000002</v>
      </c>
      <c r="U83" s="17">
        <v>675.06399999999996</v>
      </c>
      <c r="V83" s="17">
        <v>624.03399999999999</v>
      </c>
      <c r="W83" s="17">
        <v>639.68899999999996</v>
      </c>
      <c r="X83" s="17">
        <v>580.91399999999999</v>
      </c>
      <c r="Y83" s="17">
        <v>473.54700000000003</v>
      </c>
      <c r="Z83" s="17">
        <v>563.91300000000001</v>
      </c>
      <c r="AA83" s="17">
        <v>627.67200000000003</v>
      </c>
      <c r="AB83" s="17">
        <v>584.47900000000004</v>
      </c>
      <c r="AC83" s="17">
        <v>496.74599999999998</v>
      </c>
      <c r="AD83" s="17">
        <v>698.976</v>
      </c>
      <c r="AE83" s="17">
        <v>657.89099999999996</v>
      </c>
      <c r="AF83" s="17">
        <v>659.56799999999998</v>
      </c>
      <c r="AG83" s="17">
        <v>663.17200000000003</v>
      </c>
      <c r="AH83" s="17">
        <v>663.17200000000003</v>
      </c>
      <c r="AI83" s="17">
        <v>663.17200000000003</v>
      </c>
      <c r="AJ83" s="17">
        <v>615.37900000000002</v>
      </c>
      <c r="AK83" s="17">
        <v>666.91200000000003</v>
      </c>
      <c r="AL83" s="17">
        <v>737.28200000000004</v>
      </c>
      <c r="AM83" s="17">
        <v>698.00800000000004</v>
      </c>
      <c r="AN83" s="17">
        <v>698.00800000000004</v>
      </c>
      <c r="AO83" s="17">
        <v>657.202</v>
      </c>
      <c r="AP83" s="17">
        <v>708.32399999999996</v>
      </c>
    </row>
    <row r="84" spans="1:42" x14ac:dyDescent="0.35">
      <c r="A84" s="52"/>
      <c r="B84" s="17">
        <v>635.24900000000002</v>
      </c>
      <c r="C84" s="17">
        <v>635.24900000000002</v>
      </c>
      <c r="D84" s="17">
        <v>632.255</v>
      </c>
      <c r="E84" s="17">
        <v>653.61400000000003</v>
      </c>
      <c r="F84" s="17">
        <v>650.69600000000003</v>
      </c>
      <c r="G84" s="17">
        <v>699.80600000000004</v>
      </c>
      <c r="H84" s="17">
        <v>683.89800000000002</v>
      </c>
      <c r="I84" s="17">
        <v>612.995</v>
      </c>
      <c r="J84" s="17">
        <v>635.39800000000002</v>
      </c>
      <c r="K84" s="17">
        <v>673.62400000000002</v>
      </c>
      <c r="L84" s="17">
        <v>625.26499999999999</v>
      </c>
      <c r="M84" s="17">
        <v>681.66300000000001</v>
      </c>
      <c r="N84" s="17">
        <v>640.54</v>
      </c>
      <c r="O84" s="17">
        <v>642.255</v>
      </c>
      <c r="P84" s="17">
        <v>660.66600000000005</v>
      </c>
      <c r="Q84" s="17">
        <v>684.43799999999999</v>
      </c>
      <c r="R84" s="17">
        <v>637.01900000000001</v>
      </c>
      <c r="S84" s="17">
        <v>655.875</v>
      </c>
      <c r="T84" s="17">
        <v>639.11400000000003</v>
      </c>
      <c r="U84" s="17">
        <v>676.15</v>
      </c>
      <c r="V84" s="17">
        <v>624.23699999999997</v>
      </c>
      <c r="W84" s="17">
        <v>640.05999999999995</v>
      </c>
      <c r="X84" s="17">
        <v>581.88800000000003</v>
      </c>
      <c r="Y84" s="17">
        <v>476.10700000000003</v>
      </c>
      <c r="Z84" s="17">
        <v>564.72400000000005</v>
      </c>
      <c r="AA84" s="17">
        <v>630.54499999999996</v>
      </c>
      <c r="AB84" s="17">
        <v>584.84799999999996</v>
      </c>
      <c r="AC84" s="17">
        <v>499.80599999999998</v>
      </c>
      <c r="AD84" s="17">
        <v>699.42700000000002</v>
      </c>
      <c r="AE84" s="17">
        <v>659.55100000000004</v>
      </c>
      <c r="AF84" s="17">
        <v>660.06799999999998</v>
      </c>
      <c r="AG84" s="17">
        <v>663.51099999999997</v>
      </c>
      <c r="AH84" s="17">
        <v>663.51099999999997</v>
      </c>
      <c r="AI84" s="17">
        <v>663.51099999999997</v>
      </c>
      <c r="AJ84" s="17">
        <v>617.23299999999995</v>
      </c>
      <c r="AK84" s="17">
        <v>667.26700000000005</v>
      </c>
      <c r="AL84" s="17">
        <v>738.75599999999997</v>
      </c>
      <c r="AM84" s="17">
        <v>698.36599999999999</v>
      </c>
      <c r="AN84" s="17">
        <v>698.36599999999999</v>
      </c>
      <c r="AO84" s="17">
        <v>657.64</v>
      </c>
      <c r="AP84" s="17">
        <v>708.33500000000004</v>
      </c>
    </row>
    <row r="85" spans="1:42" x14ac:dyDescent="0.35">
      <c r="A85" s="52"/>
      <c r="B85" s="17">
        <v>636.13599999999997</v>
      </c>
      <c r="C85" s="17">
        <v>636.13599999999997</v>
      </c>
      <c r="D85" s="17">
        <v>633.12800000000004</v>
      </c>
      <c r="E85" s="17">
        <v>653.85799999999995</v>
      </c>
      <c r="F85" s="17">
        <v>652.22199999999998</v>
      </c>
      <c r="G85" s="17">
        <v>701.077</v>
      </c>
      <c r="H85" s="17">
        <v>684.12199999999996</v>
      </c>
      <c r="I85" s="17">
        <v>614.04200000000003</v>
      </c>
      <c r="J85" s="17">
        <v>638.67700000000002</v>
      </c>
      <c r="K85" s="17">
        <v>676.13</v>
      </c>
      <c r="L85" s="17">
        <v>625.35</v>
      </c>
      <c r="M85" s="17">
        <v>682.01300000000003</v>
      </c>
      <c r="N85" s="17">
        <v>642.53300000000002</v>
      </c>
      <c r="O85" s="17">
        <v>642.33900000000006</v>
      </c>
      <c r="P85" s="17">
        <v>661.29700000000003</v>
      </c>
      <c r="Q85" s="17">
        <v>684.87800000000004</v>
      </c>
      <c r="R85" s="17">
        <v>637.49400000000003</v>
      </c>
      <c r="S85" s="17">
        <v>656.03099999999995</v>
      </c>
      <c r="T85" s="17">
        <v>639.322</v>
      </c>
      <c r="U85" s="17">
        <v>677.125</v>
      </c>
      <c r="V85" s="17">
        <v>624.27499999999998</v>
      </c>
      <c r="W85" s="17">
        <v>643.61199999999997</v>
      </c>
      <c r="X85" s="17">
        <v>582.13400000000001</v>
      </c>
      <c r="Y85" s="17">
        <v>477.27100000000002</v>
      </c>
      <c r="Z85" s="17">
        <v>568.55700000000002</v>
      </c>
      <c r="AA85" s="17">
        <v>631.62099999999998</v>
      </c>
      <c r="AB85" s="17">
        <v>584.86300000000006</v>
      </c>
      <c r="AC85" s="17">
        <v>500.04300000000001</v>
      </c>
      <c r="AD85" s="17">
        <v>699.46900000000005</v>
      </c>
      <c r="AE85" s="17">
        <v>661.11199999999997</v>
      </c>
      <c r="AF85" s="17">
        <v>660.16</v>
      </c>
      <c r="AG85" s="17">
        <v>664.726</v>
      </c>
      <c r="AH85" s="17">
        <v>664.726</v>
      </c>
      <c r="AI85" s="17">
        <v>664.726</v>
      </c>
      <c r="AJ85" s="17">
        <v>617.45500000000004</v>
      </c>
      <c r="AK85" s="17">
        <v>667.947</v>
      </c>
      <c r="AL85" s="17">
        <v>739.07899999999995</v>
      </c>
      <c r="AM85" s="17">
        <v>700.12199999999996</v>
      </c>
      <c r="AN85" s="17">
        <v>700.12199999999996</v>
      </c>
      <c r="AO85" s="17">
        <v>658.08600000000001</v>
      </c>
      <c r="AP85" s="17">
        <v>709.35599999999999</v>
      </c>
    </row>
    <row r="86" spans="1:42" x14ac:dyDescent="0.35">
      <c r="A86" s="52"/>
      <c r="B86" s="17">
        <v>636.39099999999996</v>
      </c>
      <c r="C86" s="17">
        <v>636.39099999999996</v>
      </c>
      <c r="D86" s="17">
        <v>634.80899999999997</v>
      </c>
      <c r="E86" s="17">
        <v>654.83399999999995</v>
      </c>
      <c r="F86" s="17">
        <v>652.36900000000003</v>
      </c>
      <c r="G86" s="17">
        <v>701.15499999999997</v>
      </c>
      <c r="H86" s="17">
        <v>684.73800000000006</v>
      </c>
      <c r="I86" s="17">
        <v>614.327</v>
      </c>
      <c r="J86" s="17">
        <v>640.495</v>
      </c>
      <c r="K86" s="17">
        <v>678.82600000000002</v>
      </c>
      <c r="L86" s="17">
        <v>625.93299999999999</v>
      </c>
      <c r="M86" s="17">
        <v>685.12</v>
      </c>
      <c r="N86" s="17">
        <v>642.73500000000001</v>
      </c>
      <c r="O86" s="17">
        <v>642.98199999999997</v>
      </c>
      <c r="P86" s="17">
        <v>661.48699999999997</v>
      </c>
      <c r="Q86" s="17">
        <v>685.39200000000005</v>
      </c>
      <c r="R86" s="17">
        <v>638.97799999999995</v>
      </c>
      <c r="S86" s="17">
        <v>658.10799999999995</v>
      </c>
      <c r="T86" s="17">
        <v>641.02700000000004</v>
      </c>
      <c r="U86" s="17">
        <v>677.34699999999998</v>
      </c>
      <c r="V86" s="17">
        <v>624.38499999999999</v>
      </c>
      <c r="W86" s="17">
        <v>645.95699999999999</v>
      </c>
      <c r="X86" s="17">
        <v>584.33799999999997</v>
      </c>
      <c r="Y86" s="17">
        <v>478.541</v>
      </c>
      <c r="Z86" s="17">
        <v>568.86500000000001</v>
      </c>
      <c r="AA86" s="17">
        <v>634.76599999999996</v>
      </c>
      <c r="AB86" s="17">
        <v>585.27499999999998</v>
      </c>
      <c r="AC86" s="17">
        <v>501.39400000000001</v>
      </c>
      <c r="AD86" s="17">
        <v>700.37699999999995</v>
      </c>
      <c r="AE86" s="17">
        <v>662.17600000000004</v>
      </c>
      <c r="AF86" s="17">
        <v>660.44200000000001</v>
      </c>
      <c r="AG86" s="17">
        <v>667.15899999999999</v>
      </c>
      <c r="AH86" s="17">
        <v>667.15899999999999</v>
      </c>
      <c r="AI86" s="17">
        <v>667.15899999999999</v>
      </c>
      <c r="AJ86" s="17">
        <v>617.52599999999995</v>
      </c>
      <c r="AK86" s="17">
        <v>668.27700000000004</v>
      </c>
      <c r="AL86" s="17">
        <v>741.97199999999998</v>
      </c>
      <c r="AM86" s="17">
        <v>700.24099999999999</v>
      </c>
      <c r="AN86" s="17">
        <v>700.24099999999999</v>
      </c>
      <c r="AO86" s="17">
        <v>658.96100000000001</v>
      </c>
      <c r="AP86" s="17">
        <v>709.39700000000005</v>
      </c>
    </row>
    <row r="87" spans="1:42" x14ac:dyDescent="0.35">
      <c r="A87" s="52"/>
      <c r="B87" s="17">
        <v>636.94899999999996</v>
      </c>
      <c r="C87" s="17">
        <v>636.94899999999996</v>
      </c>
      <c r="D87" s="17">
        <v>634.947</v>
      </c>
      <c r="E87" s="17">
        <v>654.99699999999996</v>
      </c>
      <c r="F87" s="17">
        <v>653.52099999999996</v>
      </c>
      <c r="G87" s="17">
        <v>701.90200000000004</v>
      </c>
      <c r="H87" s="17">
        <v>686.88800000000003</v>
      </c>
      <c r="I87" s="17">
        <v>614.56299999999999</v>
      </c>
      <c r="J87" s="17">
        <v>640.82500000000005</v>
      </c>
      <c r="K87" s="17">
        <v>679.92</v>
      </c>
      <c r="L87" s="17">
        <v>626.80999999999995</v>
      </c>
      <c r="M87" s="17">
        <v>685.30799999999999</v>
      </c>
      <c r="N87" s="17">
        <v>643.04600000000005</v>
      </c>
      <c r="O87" s="17">
        <v>643.14599999999996</v>
      </c>
      <c r="P87" s="17">
        <v>663.447</v>
      </c>
      <c r="Q87" s="17">
        <v>685.78800000000001</v>
      </c>
      <c r="R87" s="17">
        <v>639.67200000000003</v>
      </c>
      <c r="S87" s="17">
        <v>658.26</v>
      </c>
      <c r="T87" s="17">
        <v>641.12400000000002</v>
      </c>
      <c r="U87" s="17">
        <v>678.22</v>
      </c>
      <c r="V87" s="17">
        <v>625.98800000000006</v>
      </c>
      <c r="W87" s="17">
        <v>646.20600000000002</v>
      </c>
      <c r="X87" s="17">
        <v>585.03599999999994</v>
      </c>
      <c r="Y87" s="17">
        <v>483.08300000000003</v>
      </c>
      <c r="Z87" s="17">
        <v>571.774</v>
      </c>
      <c r="AA87" s="17">
        <v>635.08399999999995</v>
      </c>
      <c r="AB87" s="17">
        <v>585.476</v>
      </c>
      <c r="AC87" s="17">
        <v>501.40100000000001</v>
      </c>
      <c r="AD87" s="17">
        <v>701.01800000000003</v>
      </c>
      <c r="AE87" s="17">
        <v>662.88900000000001</v>
      </c>
      <c r="AF87" s="17">
        <v>661.55799999999999</v>
      </c>
      <c r="AG87" s="17">
        <v>668.89400000000001</v>
      </c>
      <c r="AH87" s="17">
        <v>668.89400000000001</v>
      </c>
      <c r="AI87" s="17">
        <v>668.89400000000001</v>
      </c>
      <c r="AJ87" s="17">
        <v>617.654</v>
      </c>
      <c r="AK87" s="17">
        <v>668.79100000000005</v>
      </c>
      <c r="AL87" s="17">
        <v>742.10699999999997</v>
      </c>
      <c r="AM87" s="17">
        <v>700.74</v>
      </c>
      <c r="AN87" s="17">
        <v>700.74</v>
      </c>
      <c r="AO87" s="17">
        <v>659.31299999999999</v>
      </c>
      <c r="AP87" s="17">
        <v>709.61900000000003</v>
      </c>
    </row>
    <row r="88" spans="1:42" x14ac:dyDescent="0.35">
      <c r="A88" s="52"/>
      <c r="B88" s="17">
        <v>637.38099999999997</v>
      </c>
      <c r="C88" s="17">
        <v>637.38099999999997</v>
      </c>
      <c r="D88" s="17">
        <v>635.09699999999998</v>
      </c>
      <c r="E88" s="17">
        <v>655.69100000000003</v>
      </c>
      <c r="F88" s="17">
        <v>654.48699999999997</v>
      </c>
      <c r="G88" s="17">
        <v>702.06600000000003</v>
      </c>
      <c r="H88" s="17">
        <v>687.27</v>
      </c>
      <c r="I88" s="17">
        <v>615.05100000000004</v>
      </c>
      <c r="J88" s="17">
        <v>641.56500000000005</v>
      </c>
      <c r="K88" s="17">
        <v>679.96500000000003</v>
      </c>
      <c r="L88" s="17">
        <v>627.46400000000006</v>
      </c>
      <c r="M88" s="17">
        <v>686.88199999999995</v>
      </c>
      <c r="N88" s="17">
        <v>643.99900000000002</v>
      </c>
      <c r="O88" s="17">
        <v>643.24400000000003</v>
      </c>
      <c r="P88" s="17">
        <v>664.56799999999998</v>
      </c>
      <c r="Q88" s="17">
        <v>686.95299999999997</v>
      </c>
      <c r="R88" s="17">
        <v>640.07100000000003</v>
      </c>
      <c r="S88" s="17">
        <v>659.58</v>
      </c>
      <c r="T88" s="17">
        <v>641.45699999999999</v>
      </c>
      <c r="U88" s="17">
        <v>678.58199999999999</v>
      </c>
      <c r="V88" s="17">
        <v>628.55600000000004</v>
      </c>
      <c r="W88" s="17">
        <v>646.46600000000001</v>
      </c>
      <c r="X88" s="17">
        <v>585.82000000000005</v>
      </c>
      <c r="Y88" s="17">
        <v>485.34199999999998</v>
      </c>
      <c r="Z88" s="17">
        <v>572.02300000000002</v>
      </c>
      <c r="AA88" s="17">
        <v>636.31200000000001</v>
      </c>
      <c r="AB88" s="17">
        <v>587.66600000000005</v>
      </c>
      <c r="AC88" s="17">
        <v>501.73399999999998</v>
      </c>
      <c r="AD88" s="17">
        <v>701.29600000000005</v>
      </c>
      <c r="AE88" s="17">
        <v>663.78200000000004</v>
      </c>
      <c r="AF88" s="17">
        <v>661.82600000000002</v>
      </c>
      <c r="AG88" s="17">
        <v>670.44</v>
      </c>
      <c r="AH88" s="17">
        <v>670.44</v>
      </c>
      <c r="AI88" s="17">
        <v>670.44</v>
      </c>
      <c r="AJ88" s="17">
        <v>618.42100000000005</v>
      </c>
      <c r="AK88" s="17">
        <v>668.98599999999999</v>
      </c>
      <c r="AL88" s="17">
        <v>742.38099999999997</v>
      </c>
      <c r="AM88" s="17">
        <v>700.75400000000002</v>
      </c>
      <c r="AN88" s="17">
        <v>700.75400000000002</v>
      </c>
      <c r="AO88" s="17">
        <v>660.226</v>
      </c>
      <c r="AP88" s="17">
        <v>710.28599999999994</v>
      </c>
    </row>
    <row r="89" spans="1:42" x14ac:dyDescent="0.35">
      <c r="A89" s="52"/>
      <c r="B89" s="17">
        <v>637.39200000000005</v>
      </c>
      <c r="C89" s="17">
        <v>637.39200000000005</v>
      </c>
      <c r="D89" s="17">
        <v>635.23199999999997</v>
      </c>
      <c r="E89" s="17">
        <v>655.79100000000005</v>
      </c>
      <c r="F89" s="17">
        <v>656.12300000000005</v>
      </c>
      <c r="G89" s="17">
        <v>702.35400000000004</v>
      </c>
      <c r="H89" s="17">
        <v>688.38699999999994</v>
      </c>
      <c r="I89" s="17">
        <v>615.07899999999995</v>
      </c>
      <c r="J89" s="17">
        <v>641.65599999999995</v>
      </c>
      <c r="K89" s="17">
        <v>681.74099999999999</v>
      </c>
      <c r="L89" s="17">
        <v>627.66</v>
      </c>
      <c r="M89" s="17">
        <v>687.15099999999995</v>
      </c>
      <c r="N89" s="17">
        <v>644.28599999999994</v>
      </c>
      <c r="O89" s="17">
        <v>644.58600000000001</v>
      </c>
      <c r="P89" s="17">
        <v>664.58500000000004</v>
      </c>
      <c r="Q89" s="17">
        <v>687.81700000000001</v>
      </c>
      <c r="R89" s="17">
        <v>640.49599999999998</v>
      </c>
      <c r="S89" s="17">
        <v>661.33299999999997</v>
      </c>
      <c r="T89" s="17">
        <v>645.71600000000001</v>
      </c>
      <c r="U89" s="17">
        <v>678.63499999999999</v>
      </c>
      <c r="V89" s="17">
        <v>631.00199999999995</v>
      </c>
      <c r="W89" s="17">
        <v>647.15700000000004</v>
      </c>
      <c r="X89" s="17">
        <v>586.03</v>
      </c>
      <c r="Y89" s="17">
        <v>488.28699999999998</v>
      </c>
      <c r="Z89" s="17">
        <v>574.43399999999997</v>
      </c>
      <c r="AA89" s="17">
        <v>638.93700000000001</v>
      </c>
      <c r="AB89" s="17">
        <v>588.20000000000005</v>
      </c>
      <c r="AC89" s="17">
        <v>504.23599999999999</v>
      </c>
      <c r="AD89" s="17">
        <v>702.30100000000004</v>
      </c>
      <c r="AE89" s="17">
        <v>663.97500000000002</v>
      </c>
      <c r="AF89" s="17">
        <v>662.52800000000002</v>
      </c>
      <c r="AG89" s="17">
        <v>670.71799999999996</v>
      </c>
      <c r="AH89" s="17">
        <v>670.71799999999996</v>
      </c>
      <c r="AI89" s="17">
        <v>670.71799999999996</v>
      </c>
      <c r="AJ89" s="17">
        <v>618.68499999999995</v>
      </c>
      <c r="AK89" s="17">
        <v>669.38499999999999</v>
      </c>
      <c r="AL89" s="17">
        <v>743.26499999999999</v>
      </c>
      <c r="AM89" s="17">
        <v>700.96799999999996</v>
      </c>
      <c r="AN89" s="17">
        <v>700.96799999999996</v>
      </c>
      <c r="AO89" s="17">
        <v>660.82</v>
      </c>
      <c r="AP89" s="17">
        <v>711.48299999999995</v>
      </c>
    </row>
    <row r="90" spans="1:42" x14ac:dyDescent="0.35">
      <c r="A90" s="52"/>
      <c r="B90" s="17">
        <v>637.553</v>
      </c>
      <c r="C90" s="17">
        <v>637.553</v>
      </c>
      <c r="D90" s="17">
        <v>635.67399999999998</v>
      </c>
      <c r="E90" s="17">
        <v>657.10199999999998</v>
      </c>
      <c r="F90" s="17">
        <v>656.99300000000005</v>
      </c>
      <c r="G90" s="17">
        <v>702.76599999999996</v>
      </c>
      <c r="H90" s="17">
        <v>689.84699999999998</v>
      </c>
      <c r="I90" s="17">
        <v>616.86599999999999</v>
      </c>
      <c r="J90" s="17">
        <v>642.41300000000001</v>
      </c>
      <c r="K90" s="17">
        <v>683.01599999999996</v>
      </c>
      <c r="L90" s="17">
        <v>627.73699999999997</v>
      </c>
      <c r="M90" s="17">
        <v>688.05799999999999</v>
      </c>
      <c r="N90" s="17">
        <v>645.78300000000002</v>
      </c>
      <c r="O90" s="17">
        <v>646.43200000000002</v>
      </c>
      <c r="P90" s="17">
        <v>664.7</v>
      </c>
      <c r="Q90" s="17">
        <v>688.63400000000001</v>
      </c>
      <c r="R90" s="17">
        <v>640.87300000000005</v>
      </c>
      <c r="S90" s="17">
        <v>661.54200000000003</v>
      </c>
      <c r="T90" s="17">
        <v>646.08199999999999</v>
      </c>
      <c r="U90" s="17">
        <v>679.17499999999995</v>
      </c>
      <c r="V90" s="17">
        <v>634.55799999999999</v>
      </c>
      <c r="W90" s="17">
        <v>647.48500000000001</v>
      </c>
      <c r="X90" s="17">
        <v>586.08000000000004</v>
      </c>
      <c r="Y90" s="17">
        <v>492.45699999999999</v>
      </c>
      <c r="Z90" s="17">
        <v>574.65200000000004</v>
      </c>
      <c r="AA90" s="17">
        <v>639.29100000000005</v>
      </c>
      <c r="AB90" s="17">
        <v>588.87400000000002</v>
      </c>
      <c r="AC90" s="17">
        <v>509.04199999999997</v>
      </c>
      <c r="AD90" s="17">
        <v>703.05600000000004</v>
      </c>
      <c r="AE90" s="17">
        <v>664.91200000000003</v>
      </c>
      <c r="AF90" s="17">
        <v>663.05100000000004</v>
      </c>
      <c r="AG90" s="17">
        <v>671.74800000000005</v>
      </c>
      <c r="AH90" s="17">
        <v>671.74800000000005</v>
      </c>
      <c r="AI90" s="17">
        <v>671.74800000000005</v>
      </c>
      <c r="AJ90" s="17">
        <v>619.65800000000002</v>
      </c>
      <c r="AK90" s="17">
        <v>670.51499999999999</v>
      </c>
      <c r="AL90" s="17">
        <v>744.02599999999995</v>
      </c>
      <c r="AM90" s="17">
        <v>701.11300000000006</v>
      </c>
      <c r="AN90" s="17">
        <v>701.11300000000006</v>
      </c>
      <c r="AO90" s="17">
        <v>662.25300000000004</v>
      </c>
      <c r="AP90" s="17">
        <v>711.66600000000005</v>
      </c>
    </row>
    <row r="91" spans="1:42" x14ac:dyDescent="0.35">
      <c r="A91" s="52"/>
      <c r="B91" s="17">
        <v>638.16200000000003</v>
      </c>
      <c r="C91" s="17">
        <v>638.16200000000003</v>
      </c>
      <c r="D91" s="17">
        <v>635.67499999999995</v>
      </c>
      <c r="E91" s="17">
        <v>657.43299999999999</v>
      </c>
      <c r="F91" s="17">
        <v>660.75599999999997</v>
      </c>
      <c r="G91" s="17">
        <v>703.49900000000002</v>
      </c>
      <c r="H91" s="17">
        <v>689.86900000000003</v>
      </c>
      <c r="I91" s="17">
        <v>617.06600000000003</v>
      </c>
      <c r="J91" s="17">
        <v>642.73400000000004</v>
      </c>
      <c r="K91" s="17">
        <v>684.99199999999996</v>
      </c>
      <c r="L91" s="17">
        <v>629.00599999999997</v>
      </c>
      <c r="M91" s="17">
        <v>688.46699999999998</v>
      </c>
      <c r="N91" s="17">
        <v>646.88400000000001</v>
      </c>
      <c r="O91" s="17">
        <v>647.58199999999999</v>
      </c>
      <c r="P91" s="17">
        <v>665.03700000000003</v>
      </c>
      <c r="Q91" s="17">
        <v>688.73599999999999</v>
      </c>
      <c r="R91" s="17">
        <v>641.303</v>
      </c>
      <c r="S91" s="17">
        <v>661.72199999999998</v>
      </c>
      <c r="T91" s="17">
        <v>647.71799999999996</v>
      </c>
      <c r="U91" s="17">
        <v>679.21500000000003</v>
      </c>
      <c r="V91" s="17">
        <v>635.77099999999996</v>
      </c>
      <c r="W91" s="17">
        <v>648.01599999999996</v>
      </c>
      <c r="X91" s="17">
        <v>591.45799999999997</v>
      </c>
      <c r="Y91" s="17">
        <v>493.96800000000002</v>
      </c>
      <c r="Z91" s="17">
        <v>575.702</v>
      </c>
      <c r="AA91" s="17">
        <v>641.827</v>
      </c>
      <c r="AB91" s="17">
        <v>591.91899999999998</v>
      </c>
      <c r="AC91" s="17">
        <v>509.82799999999997</v>
      </c>
      <c r="AD91" s="17">
        <v>703.69100000000003</v>
      </c>
      <c r="AE91" s="17">
        <v>665.51800000000003</v>
      </c>
      <c r="AF91" s="17">
        <v>663.14800000000002</v>
      </c>
      <c r="AG91" s="17">
        <v>672.19799999999998</v>
      </c>
      <c r="AH91" s="17">
        <v>672.19799999999998</v>
      </c>
      <c r="AI91" s="17">
        <v>672.19799999999998</v>
      </c>
      <c r="AJ91" s="17">
        <v>619.73599999999999</v>
      </c>
      <c r="AK91" s="17">
        <v>670.721</v>
      </c>
      <c r="AL91" s="17">
        <v>745.55100000000004</v>
      </c>
      <c r="AM91" s="17">
        <v>702.05499999999995</v>
      </c>
      <c r="AN91" s="17">
        <v>702.05499999999995</v>
      </c>
      <c r="AO91" s="17">
        <v>662.28499999999997</v>
      </c>
      <c r="AP91" s="17">
        <v>712.86300000000006</v>
      </c>
    </row>
    <row r="92" spans="1:42" x14ac:dyDescent="0.35">
      <c r="A92" s="52"/>
      <c r="B92" s="17">
        <v>638.51700000000005</v>
      </c>
      <c r="C92" s="17">
        <v>638.51700000000005</v>
      </c>
      <c r="D92" s="17">
        <v>637.91300000000001</v>
      </c>
      <c r="E92" s="17">
        <v>658.16899999999998</v>
      </c>
      <c r="F92" s="17">
        <v>660.80399999999997</v>
      </c>
      <c r="G92" s="17">
        <v>704.01499999999999</v>
      </c>
      <c r="H92" s="17">
        <v>693.47900000000004</v>
      </c>
      <c r="I92" s="17">
        <v>619.197</v>
      </c>
      <c r="J92" s="17">
        <v>642.90300000000002</v>
      </c>
      <c r="K92" s="17">
        <v>687.97900000000004</v>
      </c>
      <c r="L92" s="17">
        <v>629.15099999999995</v>
      </c>
      <c r="M92" s="17">
        <v>688.69600000000003</v>
      </c>
      <c r="N92" s="17">
        <v>646.95799999999997</v>
      </c>
      <c r="O92" s="17">
        <v>648.57100000000003</v>
      </c>
      <c r="P92" s="17">
        <v>666.69100000000003</v>
      </c>
      <c r="Q92" s="17">
        <v>690.99199999999996</v>
      </c>
      <c r="R92" s="17">
        <v>641.95699999999999</v>
      </c>
      <c r="S92" s="17">
        <v>662.17</v>
      </c>
      <c r="T92" s="17">
        <v>648.47199999999998</v>
      </c>
      <c r="U92" s="17">
        <v>679.23199999999997</v>
      </c>
      <c r="V92" s="17">
        <v>636.10599999999999</v>
      </c>
      <c r="W92" s="17">
        <v>650.298</v>
      </c>
      <c r="X92" s="17">
        <v>591.947</v>
      </c>
      <c r="Y92" s="17">
        <v>494.45400000000001</v>
      </c>
      <c r="Z92" s="17">
        <v>577.37300000000005</v>
      </c>
      <c r="AA92" s="17">
        <v>642.23400000000004</v>
      </c>
      <c r="AB92" s="17">
        <v>593.23</v>
      </c>
      <c r="AC92" s="17">
        <v>510.863</v>
      </c>
      <c r="AD92" s="17">
        <v>703.79600000000005</v>
      </c>
      <c r="AE92" s="17">
        <v>666.63099999999997</v>
      </c>
      <c r="AF92" s="17">
        <v>663.255</v>
      </c>
      <c r="AG92" s="17">
        <v>673.84299999999996</v>
      </c>
      <c r="AH92" s="17">
        <v>673.84299999999996</v>
      </c>
      <c r="AI92" s="17">
        <v>673.84299999999996</v>
      </c>
      <c r="AJ92" s="17">
        <v>620.69500000000005</v>
      </c>
      <c r="AK92" s="17">
        <v>671.33500000000004</v>
      </c>
      <c r="AL92" s="17">
        <v>746.29499999999996</v>
      </c>
      <c r="AM92" s="17">
        <v>702.66600000000005</v>
      </c>
      <c r="AN92" s="17">
        <v>702.66600000000005</v>
      </c>
      <c r="AO92" s="17">
        <v>662.89200000000005</v>
      </c>
      <c r="AP92" s="17">
        <v>712.92100000000005</v>
      </c>
    </row>
    <row r="93" spans="1:42" x14ac:dyDescent="0.35">
      <c r="A93" s="52"/>
      <c r="B93" s="17">
        <v>638.93600000000004</v>
      </c>
      <c r="C93" s="17">
        <v>638.93600000000004</v>
      </c>
      <c r="D93" s="17">
        <v>638.45699999999999</v>
      </c>
      <c r="E93" s="17">
        <v>662.91700000000003</v>
      </c>
      <c r="F93" s="17">
        <v>661.37300000000005</v>
      </c>
      <c r="G93" s="17">
        <v>704.26700000000005</v>
      </c>
      <c r="H93" s="17">
        <v>694.00800000000004</v>
      </c>
      <c r="I93" s="17">
        <v>622.14099999999996</v>
      </c>
      <c r="J93" s="17">
        <v>643.11</v>
      </c>
      <c r="K93" s="17">
        <v>688.18899999999996</v>
      </c>
      <c r="L93" s="17">
        <v>630.548</v>
      </c>
      <c r="M93" s="17">
        <v>689.00699999999995</v>
      </c>
      <c r="N93" s="17">
        <v>647.327</v>
      </c>
      <c r="O93" s="17">
        <v>648.899</v>
      </c>
      <c r="P93" s="17">
        <v>666.69399999999996</v>
      </c>
      <c r="Q93" s="17">
        <v>691.27800000000002</v>
      </c>
      <c r="R93" s="17">
        <v>644.14599999999996</v>
      </c>
      <c r="S93" s="17">
        <v>662.649</v>
      </c>
      <c r="T93" s="17">
        <v>649.46900000000005</v>
      </c>
      <c r="U93" s="17">
        <v>680.40599999999995</v>
      </c>
      <c r="V93" s="17">
        <v>638.23299999999995</v>
      </c>
      <c r="W93" s="17">
        <v>653.32600000000002</v>
      </c>
      <c r="X93" s="17">
        <v>592.65300000000002</v>
      </c>
      <c r="Y93" s="17">
        <v>496.166</v>
      </c>
      <c r="Z93" s="17">
        <v>578.65599999999995</v>
      </c>
      <c r="AA93" s="17">
        <v>645.09400000000005</v>
      </c>
      <c r="AB93" s="17">
        <v>593.51499999999999</v>
      </c>
      <c r="AC93" s="17">
        <v>511.00900000000001</v>
      </c>
      <c r="AD93" s="17">
        <v>705.42100000000005</v>
      </c>
      <c r="AE93" s="17">
        <v>667.45299999999997</v>
      </c>
      <c r="AF93" s="17">
        <v>665.18499999999995</v>
      </c>
      <c r="AG93" s="17">
        <v>673.85</v>
      </c>
      <c r="AH93" s="17">
        <v>673.85</v>
      </c>
      <c r="AI93" s="17">
        <v>673.85</v>
      </c>
      <c r="AJ93" s="17">
        <v>623.08500000000004</v>
      </c>
      <c r="AK93" s="17">
        <v>671.98199999999997</v>
      </c>
      <c r="AL93" s="17">
        <v>747.274</v>
      </c>
      <c r="AM93" s="17">
        <v>703.524</v>
      </c>
      <c r="AN93" s="17">
        <v>703.524</v>
      </c>
      <c r="AO93" s="17">
        <v>663.89700000000005</v>
      </c>
      <c r="AP93" s="17">
        <v>713.15</v>
      </c>
    </row>
    <row r="94" spans="1:42" x14ac:dyDescent="0.35">
      <c r="A94" s="52"/>
      <c r="B94" s="17">
        <v>639.49699999999996</v>
      </c>
      <c r="C94" s="17">
        <v>639.49699999999996</v>
      </c>
      <c r="D94" s="17">
        <v>638.82399999999996</v>
      </c>
      <c r="E94" s="17">
        <v>663.07299999999998</v>
      </c>
      <c r="F94" s="17">
        <v>661.577</v>
      </c>
      <c r="G94" s="17">
        <v>704.79100000000005</v>
      </c>
      <c r="H94" s="17">
        <v>694.22699999999998</v>
      </c>
      <c r="I94" s="17">
        <v>624.32299999999998</v>
      </c>
      <c r="J94" s="17">
        <v>643.73500000000001</v>
      </c>
      <c r="K94" s="17">
        <v>688.67399999999998</v>
      </c>
      <c r="L94" s="17">
        <v>630.71</v>
      </c>
      <c r="M94" s="17">
        <v>689.78499999999997</v>
      </c>
      <c r="N94" s="17">
        <v>648.81799999999998</v>
      </c>
      <c r="O94" s="17">
        <v>649.47</v>
      </c>
      <c r="P94" s="17">
        <v>667.75900000000001</v>
      </c>
      <c r="Q94" s="17">
        <v>691.39599999999996</v>
      </c>
      <c r="R94" s="17">
        <v>646.93299999999999</v>
      </c>
      <c r="S94" s="17">
        <v>662.71199999999999</v>
      </c>
      <c r="T94" s="17">
        <v>650.62599999999998</v>
      </c>
      <c r="U94" s="17">
        <v>680.61900000000003</v>
      </c>
      <c r="V94" s="17">
        <v>638.70299999999997</v>
      </c>
      <c r="W94" s="17">
        <v>654.62199999999996</v>
      </c>
      <c r="X94" s="17">
        <v>593.73</v>
      </c>
      <c r="Y94" s="17">
        <v>498.31</v>
      </c>
      <c r="Z94" s="17">
        <v>580.15099999999995</v>
      </c>
      <c r="AA94" s="17">
        <v>646.45899999999995</v>
      </c>
      <c r="AB94" s="17">
        <v>596.07600000000002</v>
      </c>
      <c r="AC94" s="17">
        <v>514.42999999999995</v>
      </c>
      <c r="AD94" s="17">
        <v>705.94799999999998</v>
      </c>
      <c r="AE94" s="17">
        <v>667.48900000000003</v>
      </c>
      <c r="AF94" s="17">
        <v>665.23800000000006</v>
      </c>
      <c r="AG94" s="17">
        <v>673.92600000000004</v>
      </c>
      <c r="AH94" s="17">
        <v>673.92600000000004</v>
      </c>
      <c r="AI94" s="17">
        <v>673.92600000000004</v>
      </c>
      <c r="AJ94" s="17">
        <v>623.33299999999997</v>
      </c>
      <c r="AK94" s="17">
        <v>672.721</v>
      </c>
      <c r="AL94" s="17">
        <v>747.32399999999996</v>
      </c>
      <c r="AM94" s="17">
        <v>704.52599999999995</v>
      </c>
      <c r="AN94" s="17">
        <v>704.52599999999995</v>
      </c>
      <c r="AO94" s="17">
        <v>666.36099999999999</v>
      </c>
      <c r="AP94" s="17">
        <v>713.16300000000001</v>
      </c>
    </row>
    <row r="95" spans="1:42" x14ac:dyDescent="0.35">
      <c r="A95" s="52"/>
      <c r="B95" s="17">
        <v>641.91499999999996</v>
      </c>
      <c r="C95" s="17">
        <v>641.91499999999996</v>
      </c>
      <c r="D95" s="17">
        <v>639.678</v>
      </c>
      <c r="E95" s="17">
        <v>664.08900000000006</v>
      </c>
      <c r="F95" s="17">
        <v>662.65300000000002</v>
      </c>
      <c r="G95" s="17">
        <v>705.00400000000002</v>
      </c>
      <c r="H95" s="17">
        <v>695.16099999999994</v>
      </c>
      <c r="I95" s="17">
        <v>624.78899999999999</v>
      </c>
      <c r="J95" s="17">
        <v>644.29399999999998</v>
      </c>
      <c r="K95" s="17">
        <v>689.32899999999995</v>
      </c>
      <c r="L95" s="17">
        <v>631.60199999999998</v>
      </c>
      <c r="M95" s="17">
        <v>690.49800000000005</v>
      </c>
      <c r="N95" s="17">
        <v>650.39499999999998</v>
      </c>
      <c r="O95" s="17">
        <v>650.67600000000004</v>
      </c>
      <c r="P95" s="17">
        <v>668.63699999999994</v>
      </c>
      <c r="Q95" s="17">
        <v>691.83699999999999</v>
      </c>
      <c r="R95" s="17">
        <v>647.53</v>
      </c>
      <c r="S95" s="17">
        <v>663.81</v>
      </c>
      <c r="T95" s="17">
        <v>651.36199999999997</v>
      </c>
      <c r="U95" s="17">
        <v>680.91600000000005</v>
      </c>
      <c r="V95" s="17">
        <v>638.74099999999999</v>
      </c>
      <c r="W95" s="17">
        <v>654.69100000000003</v>
      </c>
      <c r="X95" s="17">
        <v>593.81100000000004</v>
      </c>
      <c r="Y95" s="17">
        <v>500.98500000000001</v>
      </c>
      <c r="Z95" s="17">
        <v>580.524</v>
      </c>
      <c r="AA95" s="17">
        <v>647.25699999999995</v>
      </c>
      <c r="AB95" s="17">
        <v>596.60500000000002</v>
      </c>
      <c r="AC95" s="17">
        <v>515.87599999999998</v>
      </c>
      <c r="AD95" s="17">
        <v>708.16700000000003</v>
      </c>
      <c r="AE95" s="17">
        <v>667.83</v>
      </c>
      <c r="AF95" s="17">
        <v>666.17100000000005</v>
      </c>
      <c r="AG95" s="17">
        <v>675.75199999999995</v>
      </c>
      <c r="AH95" s="17">
        <v>675.75199999999995</v>
      </c>
      <c r="AI95" s="17">
        <v>675.75199999999995</v>
      </c>
      <c r="AJ95" s="17">
        <v>623.88699999999994</v>
      </c>
      <c r="AK95" s="17">
        <v>675.05799999999999</v>
      </c>
      <c r="AL95" s="17">
        <v>747.79700000000003</v>
      </c>
      <c r="AM95" s="17">
        <v>705.202</v>
      </c>
      <c r="AN95" s="17">
        <v>705.202</v>
      </c>
      <c r="AO95" s="17">
        <v>669.822</v>
      </c>
      <c r="AP95" s="17">
        <v>713.28899999999999</v>
      </c>
    </row>
    <row r="96" spans="1:42" x14ac:dyDescent="0.35">
      <c r="A96" s="52"/>
      <c r="B96" s="17">
        <v>642.77099999999996</v>
      </c>
      <c r="C96" s="17">
        <v>642.77099999999996</v>
      </c>
      <c r="D96" s="17">
        <v>640.322</v>
      </c>
      <c r="E96" s="17">
        <v>665.66399999999999</v>
      </c>
      <c r="F96" s="17">
        <v>663.928</v>
      </c>
      <c r="G96" s="17">
        <v>708.17700000000002</v>
      </c>
      <c r="H96" s="17">
        <v>695.96199999999999</v>
      </c>
      <c r="I96" s="17">
        <v>624.99800000000005</v>
      </c>
      <c r="J96" s="17">
        <v>644.43799999999999</v>
      </c>
      <c r="K96" s="17">
        <v>690.33399999999995</v>
      </c>
      <c r="L96" s="17">
        <v>632.23599999999999</v>
      </c>
      <c r="M96" s="17">
        <v>691.87900000000002</v>
      </c>
      <c r="N96" s="17">
        <v>651.61199999999997</v>
      </c>
      <c r="O96" s="17">
        <v>651.73800000000006</v>
      </c>
      <c r="P96" s="17">
        <v>669.077</v>
      </c>
      <c r="Q96" s="17">
        <v>692.94299999999998</v>
      </c>
      <c r="R96" s="17">
        <v>647.85500000000002</v>
      </c>
      <c r="S96" s="17">
        <v>663.96100000000001</v>
      </c>
      <c r="T96" s="17">
        <v>652.05799999999999</v>
      </c>
      <c r="U96" s="17">
        <v>681.08399999999995</v>
      </c>
      <c r="V96" s="17">
        <v>639.15200000000004</v>
      </c>
      <c r="W96" s="17">
        <v>654.90300000000002</v>
      </c>
      <c r="X96" s="17">
        <v>594.56399999999996</v>
      </c>
      <c r="Y96" s="17">
        <v>503.108</v>
      </c>
      <c r="Z96" s="17">
        <v>581.495</v>
      </c>
      <c r="AA96" s="17">
        <v>650.98900000000003</v>
      </c>
      <c r="AB96" s="17">
        <v>598.02</v>
      </c>
      <c r="AC96" s="17">
        <v>519.81700000000001</v>
      </c>
      <c r="AD96" s="17">
        <v>708.83199999999999</v>
      </c>
      <c r="AE96" s="17">
        <v>668.48299999999995</v>
      </c>
      <c r="AF96" s="17">
        <v>668.92499999999995</v>
      </c>
      <c r="AG96" s="17">
        <v>677.16300000000001</v>
      </c>
      <c r="AH96" s="17">
        <v>677.16300000000001</v>
      </c>
      <c r="AI96" s="17">
        <v>677.16300000000001</v>
      </c>
      <c r="AJ96" s="17">
        <v>624.04200000000003</v>
      </c>
      <c r="AK96" s="17">
        <v>675.80899999999997</v>
      </c>
      <c r="AL96" s="17">
        <v>747.89099999999996</v>
      </c>
      <c r="AM96" s="17">
        <v>705.58199999999999</v>
      </c>
      <c r="AN96" s="17">
        <v>705.58199999999999</v>
      </c>
      <c r="AO96" s="17">
        <v>669.88800000000003</v>
      </c>
      <c r="AP96" s="17">
        <v>713.82600000000002</v>
      </c>
    </row>
    <row r="97" spans="1:42" x14ac:dyDescent="0.35">
      <c r="A97" s="52"/>
      <c r="B97" s="17">
        <v>642.952</v>
      </c>
      <c r="C97" s="17">
        <v>642.952</v>
      </c>
      <c r="D97" s="17">
        <v>641.88199999999995</v>
      </c>
      <c r="E97" s="17">
        <v>665.97500000000002</v>
      </c>
      <c r="F97" s="17">
        <v>664.20899999999995</v>
      </c>
      <c r="G97" s="17">
        <v>708.851</v>
      </c>
      <c r="H97" s="17">
        <v>696.42499999999995</v>
      </c>
      <c r="I97" s="17">
        <v>625.26800000000003</v>
      </c>
      <c r="J97" s="17">
        <v>649.94000000000005</v>
      </c>
      <c r="K97" s="17">
        <v>690.88800000000003</v>
      </c>
      <c r="L97" s="17">
        <v>633.375</v>
      </c>
      <c r="M97" s="17">
        <v>692.68700000000001</v>
      </c>
      <c r="N97" s="17">
        <v>651.79100000000005</v>
      </c>
      <c r="O97" s="17">
        <v>652.67200000000003</v>
      </c>
      <c r="P97" s="17">
        <v>669.76400000000001</v>
      </c>
      <c r="Q97" s="17">
        <v>693.29700000000003</v>
      </c>
      <c r="R97" s="17">
        <v>648.89499999999998</v>
      </c>
      <c r="S97" s="17">
        <v>664.44899999999996</v>
      </c>
      <c r="T97" s="17">
        <v>652.93499999999995</v>
      </c>
      <c r="U97" s="17">
        <v>681.53899999999999</v>
      </c>
      <c r="V97" s="17">
        <v>640.84799999999996</v>
      </c>
      <c r="W97" s="17">
        <v>655.80100000000004</v>
      </c>
      <c r="X97" s="17">
        <v>595.16099999999994</v>
      </c>
      <c r="Y97" s="17">
        <v>503.37900000000002</v>
      </c>
      <c r="Z97" s="17">
        <v>584.39499999999998</v>
      </c>
      <c r="AA97" s="17">
        <v>655.25400000000002</v>
      </c>
      <c r="AB97" s="17">
        <v>598.077</v>
      </c>
      <c r="AC97" s="17">
        <v>522.66600000000005</v>
      </c>
      <c r="AD97" s="17">
        <v>708.93600000000004</v>
      </c>
      <c r="AE97" s="17">
        <v>668.98800000000006</v>
      </c>
      <c r="AF97" s="17">
        <v>669.08500000000004</v>
      </c>
      <c r="AG97" s="17">
        <v>677.45799999999997</v>
      </c>
      <c r="AH97" s="17">
        <v>677.45799999999997</v>
      </c>
      <c r="AI97" s="17">
        <v>677.45799999999997</v>
      </c>
      <c r="AJ97" s="17">
        <v>624.94600000000003</v>
      </c>
      <c r="AK97" s="17">
        <v>676.29700000000003</v>
      </c>
      <c r="AL97" s="17">
        <v>747.94399999999996</v>
      </c>
      <c r="AM97" s="17">
        <v>705.90499999999997</v>
      </c>
      <c r="AN97" s="17">
        <v>705.90499999999997</v>
      </c>
      <c r="AO97" s="17">
        <v>670.827</v>
      </c>
      <c r="AP97" s="17">
        <v>715.12099999999998</v>
      </c>
    </row>
    <row r="98" spans="1:42" x14ac:dyDescent="0.35">
      <c r="A98" s="52"/>
      <c r="B98" s="17">
        <v>644.86500000000001</v>
      </c>
      <c r="C98" s="17">
        <v>644.86500000000001</v>
      </c>
      <c r="D98" s="17">
        <v>642.44299999999998</v>
      </c>
      <c r="E98" s="17">
        <v>668.59299999999996</v>
      </c>
      <c r="F98" s="17">
        <v>664.28399999999999</v>
      </c>
      <c r="G98" s="17">
        <v>710.08500000000004</v>
      </c>
      <c r="H98" s="17">
        <v>697.26700000000005</v>
      </c>
      <c r="I98" s="17">
        <v>625.60400000000004</v>
      </c>
      <c r="J98" s="17">
        <v>650.702</v>
      </c>
      <c r="K98" s="17">
        <v>691.07100000000003</v>
      </c>
      <c r="L98" s="17">
        <v>633.59699999999998</v>
      </c>
      <c r="M98" s="17">
        <v>693.98800000000006</v>
      </c>
      <c r="N98" s="17">
        <v>653.68600000000004</v>
      </c>
      <c r="O98" s="17">
        <v>653.84699999999998</v>
      </c>
      <c r="P98" s="17">
        <v>670.029</v>
      </c>
      <c r="Q98" s="17">
        <v>693.35799999999995</v>
      </c>
      <c r="R98" s="17">
        <v>649.44899999999996</v>
      </c>
      <c r="S98" s="17">
        <v>665.16499999999996</v>
      </c>
      <c r="T98" s="17">
        <v>653.16800000000001</v>
      </c>
      <c r="U98" s="17">
        <v>682.601</v>
      </c>
      <c r="V98" s="17">
        <v>642.52499999999998</v>
      </c>
      <c r="W98" s="17">
        <v>656.01599999999996</v>
      </c>
      <c r="X98" s="17">
        <v>595.16399999999999</v>
      </c>
      <c r="Y98" s="17">
        <v>503.87099999999998</v>
      </c>
      <c r="Z98" s="17">
        <v>584.90099999999995</v>
      </c>
      <c r="AA98" s="17">
        <v>657.76499999999999</v>
      </c>
      <c r="AB98" s="17">
        <v>598.09199999999998</v>
      </c>
      <c r="AC98" s="17">
        <v>523.22400000000005</v>
      </c>
      <c r="AD98" s="17">
        <v>708.98099999999999</v>
      </c>
      <c r="AE98" s="17">
        <v>669.44799999999998</v>
      </c>
      <c r="AF98" s="17">
        <v>669.68899999999996</v>
      </c>
      <c r="AG98" s="17">
        <v>678.40099999999995</v>
      </c>
      <c r="AH98" s="17">
        <v>678.40099999999995</v>
      </c>
      <c r="AI98" s="17">
        <v>678.40099999999995</v>
      </c>
      <c r="AJ98" s="17">
        <v>628.197</v>
      </c>
      <c r="AK98" s="17">
        <v>680.04100000000005</v>
      </c>
      <c r="AL98" s="17">
        <v>749.99</v>
      </c>
      <c r="AM98" s="17">
        <v>706.54399999999998</v>
      </c>
      <c r="AN98" s="17">
        <v>706.54399999999998</v>
      </c>
      <c r="AO98" s="17">
        <v>670.95500000000004</v>
      </c>
      <c r="AP98" s="17">
        <v>716.52099999999996</v>
      </c>
    </row>
    <row r="99" spans="1:42" x14ac:dyDescent="0.35">
      <c r="A99" s="52"/>
      <c r="B99" s="17">
        <v>645.76300000000003</v>
      </c>
      <c r="C99" s="17">
        <v>645.76300000000003</v>
      </c>
      <c r="D99" s="17">
        <v>643.529</v>
      </c>
      <c r="E99" s="17">
        <v>671.50199999999995</v>
      </c>
      <c r="F99" s="17">
        <v>665.03899999999999</v>
      </c>
      <c r="G99" s="17">
        <v>710.79700000000003</v>
      </c>
      <c r="H99" s="17">
        <v>698.17200000000003</v>
      </c>
      <c r="I99" s="17">
        <v>627.37599999999998</v>
      </c>
      <c r="J99" s="17">
        <v>651.12599999999998</v>
      </c>
      <c r="K99" s="17">
        <v>691.34799999999996</v>
      </c>
      <c r="L99" s="17">
        <v>636.73699999999997</v>
      </c>
      <c r="M99" s="17">
        <v>694.07600000000002</v>
      </c>
      <c r="N99" s="17">
        <v>654.11599999999999</v>
      </c>
      <c r="O99" s="17">
        <v>655.96699999999998</v>
      </c>
      <c r="P99" s="17">
        <v>670.78200000000004</v>
      </c>
      <c r="Q99" s="17">
        <v>694.24400000000003</v>
      </c>
      <c r="R99" s="17">
        <v>649.49</v>
      </c>
      <c r="S99" s="17">
        <v>668.096</v>
      </c>
      <c r="T99" s="17">
        <v>654.37800000000004</v>
      </c>
      <c r="U99" s="17">
        <v>682.63800000000003</v>
      </c>
      <c r="V99" s="17">
        <v>642.80399999999997</v>
      </c>
      <c r="W99" s="17">
        <v>656.33500000000004</v>
      </c>
      <c r="X99" s="17">
        <v>595.221</v>
      </c>
      <c r="Y99" s="17">
        <v>504.02699999999999</v>
      </c>
      <c r="Z99" s="17">
        <v>587.68200000000002</v>
      </c>
      <c r="AA99" s="17">
        <v>658.26300000000003</v>
      </c>
      <c r="AB99" s="17">
        <v>601.92100000000005</v>
      </c>
      <c r="AC99" s="17">
        <v>524.72400000000005</v>
      </c>
      <c r="AD99" s="17">
        <v>709.21199999999999</v>
      </c>
      <c r="AE99" s="17">
        <v>669.96500000000003</v>
      </c>
      <c r="AF99" s="17">
        <v>670.24</v>
      </c>
      <c r="AG99" s="17">
        <v>678.47900000000004</v>
      </c>
      <c r="AH99" s="17">
        <v>678.47900000000004</v>
      </c>
      <c r="AI99" s="17">
        <v>678.47900000000004</v>
      </c>
      <c r="AJ99" s="17">
        <v>629.53899999999999</v>
      </c>
      <c r="AK99" s="17">
        <v>682.12300000000005</v>
      </c>
      <c r="AL99" s="17">
        <v>750.077</v>
      </c>
      <c r="AM99" s="17">
        <v>707.70799999999997</v>
      </c>
      <c r="AN99" s="17">
        <v>707.70799999999997</v>
      </c>
      <c r="AO99" s="17">
        <v>672.29600000000005</v>
      </c>
      <c r="AP99" s="17">
        <v>716.62400000000002</v>
      </c>
    </row>
    <row r="100" spans="1:42" x14ac:dyDescent="0.35">
      <c r="A100" s="52"/>
      <c r="B100" s="17">
        <v>646.53200000000004</v>
      </c>
      <c r="C100" s="17">
        <v>646.53200000000004</v>
      </c>
      <c r="D100" s="17">
        <v>643.83699999999999</v>
      </c>
      <c r="E100" s="17">
        <v>672.29200000000003</v>
      </c>
      <c r="F100" s="17">
        <v>666.53899999999999</v>
      </c>
      <c r="G100" s="17">
        <v>712.40800000000002</v>
      </c>
      <c r="H100" s="17">
        <v>699.56899999999996</v>
      </c>
      <c r="I100" s="17">
        <v>630.03200000000004</v>
      </c>
      <c r="J100" s="17">
        <v>652.24900000000002</v>
      </c>
      <c r="K100" s="17">
        <v>691.85</v>
      </c>
      <c r="L100" s="17">
        <v>638.72500000000002</v>
      </c>
      <c r="M100" s="17">
        <v>694.32899999999995</v>
      </c>
      <c r="N100" s="17">
        <v>654.32500000000005</v>
      </c>
      <c r="O100" s="17">
        <v>655.98599999999999</v>
      </c>
      <c r="P100" s="17">
        <v>672.45600000000002</v>
      </c>
      <c r="Q100" s="17">
        <v>694.80600000000004</v>
      </c>
      <c r="R100" s="17">
        <v>651.43200000000002</v>
      </c>
      <c r="S100" s="17">
        <v>668.13400000000001</v>
      </c>
      <c r="T100" s="17">
        <v>661.42499999999995</v>
      </c>
      <c r="U100" s="17">
        <v>682.72799999999995</v>
      </c>
      <c r="V100" s="17">
        <v>642.92899999999997</v>
      </c>
      <c r="W100" s="17">
        <v>657.19799999999998</v>
      </c>
      <c r="X100" s="17">
        <v>599.19399999999996</v>
      </c>
      <c r="Y100" s="17">
        <v>505.04700000000003</v>
      </c>
      <c r="Z100" s="17">
        <v>588.44899999999996</v>
      </c>
      <c r="AA100" s="17">
        <v>658.29200000000003</v>
      </c>
      <c r="AB100" s="17">
        <v>602.19500000000005</v>
      </c>
      <c r="AC100" s="17">
        <v>525.798</v>
      </c>
      <c r="AD100" s="17">
        <v>711.16200000000003</v>
      </c>
      <c r="AE100" s="17">
        <v>670</v>
      </c>
      <c r="AF100" s="17">
        <v>671.14200000000005</v>
      </c>
      <c r="AG100" s="17">
        <v>679.26300000000003</v>
      </c>
      <c r="AH100" s="17">
        <v>679.26300000000003</v>
      </c>
      <c r="AI100" s="17">
        <v>679.26300000000003</v>
      </c>
      <c r="AJ100" s="17">
        <v>630.00400000000002</v>
      </c>
      <c r="AK100" s="17">
        <v>682.779</v>
      </c>
      <c r="AL100" s="17">
        <v>750.31899999999996</v>
      </c>
      <c r="AM100" s="17">
        <v>708.78</v>
      </c>
      <c r="AN100" s="17">
        <v>708.78</v>
      </c>
      <c r="AO100" s="17">
        <v>672.81500000000005</v>
      </c>
      <c r="AP100" s="17">
        <v>717.25400000000002</v>
      </c>
    </row>
    <row r="101" spans="1:42" x14ac:dyDescent="0.35">
      <c r="A101" s="52"/>
      <c r="B101" s="17">
        <v>647.23400000000004</v>
      </c>
      <c r="C101" s="17">
        <v>647.23400000000004</v>
      </c>
      <c r="D101" s="17">
        <v>645.36900000000003</v>
      </c>
      <c r="E101" s="17">
        <v>672.32299999999998</v>
      </c>
      <c r="F101" s="17">
        <v>666.85500000000002</v>
      </c>
      <c r="G101" s="17">
        <v>712.45699999999999</v>
      </c>
      <c r="H101" s="17">
        <v>700.74199999999996</v>
      </c>
      <c r="I101" s="17">
        <v>630.404</v>
      </c>
      <c r="J101" s="17">
        <v>652.697</v>
      </c>
      <c r="K101" s="17">
        <v>691.96799999999996</v>
      </c>
      <c r="L101" s="17">
        <v>641.10799999999995</v>
      </c>
      <c r="M101" s="17">
        <v>694.96299999999997</v>
      </c>
      <c r="N101" s="17">
        <v>654.38199999999995</v>
      </c>
      <c r="O101" s="17">
        <v>656.31899999999996</v>
      </c>
      <c r="P101" s="17">
        <v>672.57100000000003</v>
      </c>
      <c r="Q101" s="17">
        <v>695.28599999999994</v>
      </c>
      <c r="R101" s="17">
        <v>653.04899999999998</v>
      </c>
      <c r="S101" s="17">
        <v>668.52800000000002</v>
      </c>
      <c r="T101" s="17">
        <v>662.99199999999996</v>
      </c>
      <c r="U101" s="17">
        <v>682.96500000000003</v>
      </c>
      <c r="V101" s="17">
        <v>644.00300000000004</v>
      </c>
      <c r="W101" s="17">
        <v>658.48900000000003</v>
      </c>
      <c r="X101" s="17">
        <v>601.178</v>
      </c>
      <c r="Y101" s="17">
        <v>505.31400000000002</v>
      </c>
      <c r="Z101" s="17">
        <v>588.98900000000003</v>
      </c>
      <c r="AA101" s="17">
        <v>659.12199999999996</v>
      </c>
      <c r="AB101" s="17">
        <v>603.54100000000005</v>
      </c>
      <c r="AC101" s="17">
        <v>528.14099999999996</v>
      </c>
      <c r="AD101" s="17">
        <v>711.52800000000002</v>
      </c>
      <c r="AE101" s="17">
        <v>671.65200000000004</v>
      </c>
      <c r="AF101" s="17">
        <v>671.93</v>
      </c>
      <c r="AG101" s="17">
        <v>679.62300000000005</v>
      </c>
      <c r="AH101" s="17">
        <v>679.62300000000005</v>
      </c>
      <c r="AI101" s="17">
        <v>679.62300000000005</v>
      </c>
      <c r="AJ101" s="17">
        <v>630.05200000000002</v>
      </c>
      <c r="AK101" s="17">
        <v>684.255</v>
      </c>
      <c r="AL101" s="17">
        <v>750.76900000000001</v>
      </c>
      <c r="AM101" s="17">
        <v>709.97699999999998</v>
      </c>
      <c r="AN101" s="17">
        <v>709.97699999999998</v>
      </c>
      <c r="AO101" s="17">
        <v>673.27499999999998</v>
      </c>
      <c r="AP101" s="17">
        <v>717.43200000000002</v>
      </c>
    </row>
    <row r="102" spans="1:42" x14ac:dyDescent="0.35">
      <c r="A102" s="52"/>
      <c r="B102" s="17">
        <v>648.471</v>
      </c>
      <c r="C102" s="17">
        <v>648.471</v>
      </c>
      <c r="D102" s="17">
        <v>648.55200000000002</v>
      </c>
      <c r="E102" s="17">
        <v>672.69</v>
      </c>
      <c r="F102" s="17">
        <v>667.81700000000001</v>
      </c>
      <c r="G102" s="17">
        <v>714.37900000000002</v>
      </c>
      <c r="H102" s="17">
        <v>701.59699999999998</v>
      </c>
      <c r="I102" s="17">
        <v>630.70100000000002</v>
      </c>
      <c r="J102" s="17">
        <v>652.86800000000005</v>
      </c>
      <c r="K102" s="17">
        <v>693.92</v>
      </c>
      <c r="L102" s="17">
        <v>642.13699999999994</v>
      </c>
      <c r="M102" s="17">
        <v>695.33199999999999</v>
      </c>
      <c r="N102" s="17">
        <v>654.47799999999995</v>
      </c>
      <c r="O102" s="17">
        <v>658.774</v>
      </c>
      <c r="P102" s="17">
        <v>672.74</v>
      </c>
      <c r="Q102" s="17">
        <v>696.21</v>
      </c>
      <c r="R102" s="17">
        <v>653.34500000000003</v>
      </c>
      <c r="S102" s="17">
        <v>668.81899999999996</v>
      </c>
      <c r="T102" s="17">
        <v>663.17100000000005</v>
      </c>
      <c r="U102" s="17">
        <v>683.447</v>
      </c>
      <c r="V102" s="17">
        <v>644.79499999999996</v>
      </c>
      <c r="W102" s="17">
        <v>658.93899999999996</v>
      </c>
      <c r="X102" s="17">
        <v>601.96699999999998</v>
      </c>
      <c r="Y102" s="17">
        <v>505.63400000000001</v>
      </c>
      <c r="Z102" s="17">
        <v>590.73699999999997</v>
      </c>
      <c r="AA102" s="17">
        <v>659.66</v>
      </c>
      <c r="AB102" s="17">
        <v>603.56799999999998</v>
      </c>
      <c r="AC102" s="17">
        <v>528.32000000000005</v>
      </c>
      <c r="AD102" s="17">
        <v>713.72400000000005</v>
      </c>
      <c r="AE102" s="17">
        <v>671.77499999999998</v>
      </c>
      <c r="AF102" s="17">
        <v>672.08399999999995</v>
      </c>
      <c r="AG102" s="17">
        <v>680.55700000000002</v>
      </c>
      <c r="AH102" s="17">
        <v>680.55700000000002</v>
      </c>
      <c r="AI102" s="17">
        <v>680.55700000000002</v>
      </c>
      <c r="AJ102" s="17">
        <v>630.67100000000005</v>
      </c>
      <c r="AK102" s="17">
        <v>685.68700000000001</v>
      </c>
      <c r="AL102" s="17">
        <v>751.72699999999998</v>
      </c>
      <c r="AM102" s="17">
        <v>710.91200000000003</v>
      </c>
      <c r="AN102" s="17">
        <v>710.91200000000003</v>
      </c>
      <c r="AO102" s="17">
        <v>673.346</v>
      </c>
      <c r="AP102" s="17">
        <v>718.779</v>
      </c>
    </row>
    <row r="103" spans="1:42" x14ac:dyDescent="0.35">
      <c r="A103" s="52"/>
      <c r="B103" s="17">
        <v>648.88499999999999</v>
      </c>
      <c r="C103" s="17">
        <v>648.88499999999999</v>
      </c>
      <c r="D103" s="17">
        <v>649.21</v>
      </c>
      <c r="E103" s="17">
        <v>673.43499999999995</v>
      </c>
      <c r="F103" s="17">
        <v>668.322</v>
      </c>
      <c r="G103" s="17">
        <v>714.61</v>
      </c>
      <c r="H103" s="17">
        <v>703.12699999999995</v>
      </c>
      <c r="I103" s="17">
        <v>632.32500000000005</v>
      </c>
      <c r="J103" s="17">
        <v>653.12599999999998</v>
      </c>
      <c r="K103" s="17">
        <v>694.42399999999998</v>
      </c>
      <c r="L103" s="17">
        <v>643.423</v>
      </c>
      <c r="M103" s="17">
        <v>695.66499999999996</v>
      </c>
      <c r="N103" s="17">
        <v>655.22400000000005</v>
      </c>
      <c r="O103" s="17">
        <v>658.83</v>
      </c>
      <c r="P103" s="17">
        <v>672.75400000000002</v>
      </c>
      <c r="Q103" s="17">
        <v>696.62599999999998</v>
      </c>
      <c r="R103" s="17">
        <v>654.43100000000004</v>
      </c>
      <c r="S103" s="17">
        <v>670.03599999999994</v>
      </c>
      <c r="T103" s="17">
        <v>663.505</v>
      </c>
      <c r="U103" s="17">
        <v>685.08299999999997</v>
      </c>
      <c r="V103" s="17">
        <v>645.79399999999998</v>
      </c>
      <c r="W103" s="17">
        <v>660.67700000000002</v>
      </c>
      <c r="X103" s="17">
        <v>602.43899999999996</v>
      </c>
      <c r="Y103" s="17">
        <v>508.45600000000002</v>
      </c>
      <c r="Z103" s="17">
        <v>591.81899999999996</v>
      </c>
      <c r="AA103" s="17">
        <v>662.03200000000004</v>
      </c>
      <c r="AB103" s="17">
        <v>604.79</v>
      </c>
      <c r="AC103" s="17">
        <v>530.81500000000005</v>
      </c>
      <c r="AD103" s="17">
        <v>714.09400000000005</v>
      </c>
      <c r="AE103" s="17">
        <v>671.86</v>
      </c>
      <c r="AF103" s="17">
        <v>672.649</v>
      </c>
      <c r="AG103" s="17">
        <v>683.58299999999997</v>
      </c>
      <c r="AH103" s="17">
        <v>683.58299999999997</v>
      </c>
      <c r="AI103" s="17">
        <v>683.58299999999997</v>
      </c>
      <c r="AJ103" s="17">
        <v>633.11900000000003</v>
      </c>
      <c r="AK103" s="17">
        <v>690.67100000000005</v>
      </c>
      <c r="AL103" s="17">
        <v>753.19500000000005</v>
      </c>
      <c r="AM103" s="17">
        <v>711.05</v>
      </c>
      <c r="AN103" s="17">
        <v>711.05</v>
      </c>
      <c r="AO103" s="17">
        <v>674.44500000000005</v>
      </c>
      <c r="AP103" s="17">
        <v>718.84400000000005</v>
      </c>
    </row>
    <row r="104" spans="1:42" x14ac:dyDescent="0.35">
      <c r="A104" s="52"/>
      <c r="B104" s="17">
        <v>649.899</v>
      </c>
      <c r="C104" s="17">
        <v>649.899</v>
      </c>
      <c r="D104" s="17">
        <v>649.76499999999999</v>
      </c>
      <c r="E104" s="17">
        <v>673.69600000000003</v>
      </c>
      <c r="F104" s="17">
        <v>668.51300000000003</v>
      </c>
      <c r="G104" s="17">
        <v>716.28399999999999</v>
      </c>
      <c r="H104" s="17">
        <v>703.173</v>
      </c>
      <c r="I104" s="17">
        <v>634.13400000000001</v>
      </c>
      <c r="J104" s="17">
        <v>654.00099999999998</v>
      </c>
      <c r="K104" s="17">
        <v>694.71799999999996</v>
      </c>
      <c r="L104" s="17">
        <v>643.76099999999997</v>
      </c>
      <c r="M104" s="17">
        <v>695.78899999999999</v>
      </c>
      <c r="N104" s="17">
        <v>656.07799999999997</v>
      </c>
      <c r="O104" s="17">
        <v>659.73900000000003</v>
      </c>
      <c r="P104" s="17">
        <v>673.37699999999995</v>
      </c>
      <c r="Q104" s="17">
        <v>697.423</v>
      </c>
      <c r="R104" s="17">
        <v>657.03599999999994</v>
      </c>
      <c r="S104" s="17">
        <v>671.18600000000004</v>
      </c>
      <c r="T104" s="17">
        <v>664.25800000000004</v>
      </c>
      <c r="U104" s="17">
        <v>686.89499999999998</v>
      </c>
      <c r="V104" s="17">
        <v>645.904</v>
      </c>
      <c r="W104" s="17">
        <v>661.60500000000002</v>
      </c>
      <c r="X104" s="17">
        <v>602.45000000000005</v>
      </c>
      <c r="Y104" s="17">
        <v>510.351</v>
      </c>
      <c r="Z104" s="17">
        <v>592.24699999999996</v>
      </c>
      <c r="AA104" s="17">
        <v>663.46199999999999</v>
      </c>
      <c r="AB104" s="17">
        <v>604.81600000000003</v>
      </c>
      <c r="AC104" s="17">
        <v>533.17700000000002</v>
      </c>
      <c r="AD104" s="17">
        <v>714.77499999999998</v>
      </c>
      <c r="AE104" s="17">
        <v>672.37199999999996</v>
      </c>
      <c r="AF104" s="17">
        <v>673.66300000000001</v>
      </c>
      <c r="AG104" s="17">
        <v>684.88</v>
      </c>
      <c r="AH104" s="17">
        <v>684.88</v>
      </c>
      <c r="AI104" s="17">
        <v>684.88</v>
      </c>
      <c r="AJ104" s="17">
        <v>633.33100000000002</v>
      </c>
      <c r="AK104" s="17">
        <v>690.73599999999999</v>
      </c>
      <c r="AL104" s="17">
        <v>753.29700000000003</v>
      </c>
      <c r="AM104" s="17">
        <v>711.96799999999996</v>
      </c>
      <c r="AN104" s="17">
        <v>711.96799999999996</v>
      </c>
      <c r="AO104" s="17">
        <v>674.74900000000002</v>
      </c>
      <c r="AP104" s="17">
        <v>721.07100000000003</v>
      </c>
    </row>
    <row r="105" spans="1:42" x14ac:dyDescent="0.35">
      <c r="A105" s="52"/>
      <c r="B105" s="17">
        <v>650.11400000000003</v>
      </c>
      <c r="C105" s="17">
        <v>650.11400000000003</v>
      </c>
      <c r="D105" s="17">
        <v>649.97500000000002</v>
      </c>
      <c r="E105" s="17">
        <v>674.73199999999997</v>
      </c>
      <c r="F105" s="17">
        <v>668.822</v>
      </c>
      <c r="G105" s="17">
        <v>716.38099999999997</v>
      </c>
      <c r="H105" s="17">
        <v>703.17399999999998</v>
      </c>
      <c r="I105" s="17">
        <v>634.5</v>
      </c>
      <c r="J105" s="17">
        <v>654.31100000000004</v>
      </c>
      <c r="K105" s="17">
        <v>695.36500000000001</v>
      </c>
      <c r="L105" s="17">
        <v>644.73900000000003</v>
      </c>
      <c r="M105" s="17">
        <v>696.53899999999999</v>
      </c>
      <c r="N105" s="17">
        <v>656.47799999999995</v>
      </c>
      <c r="O105" s="17">
        <v>660.072</v>
      </c>
      <c r="P105" s="17">
        <v>673.58100000000002</v>
      </c>
      <c r="Q105" s="17">
        <v>697.99199999999996</v>
      </c>
      <c r="R105" s="17">
        <v>658.11500000000001</v>
      </c>
      <c r="S105" s="17">
        <v>671.38199999999995</v>
      </c>
      <c r="T105" s="17">
        <v>664.548</v>
      </c>
      <c r="U105" s="17">
        <v>687.08600000000001</v>
      </c>
      <c r="V105" s="17">
        <v>647.95299999999997</v>
      </c>
      <c r="W105" s="17">
        <v>663.56500000000005</v>
      </c>
      <c r="X105" s="17">
        <v>602.54499999999996</v>
      </c>
      <c r="Y105" s="17">
        <v>512.21500000000003</v>
      </c>
      <c r="Z105" s="17">
        <v>592.99800000000005</v>
      </c>
      <c r="AA105" s="17">
        <v>663.64</v>
      </c>
      <c r="AB105" s="17">
        <v>606.952</v>
      </c>
      <c r="AC105" s="17">
        <v>533.31399999999996</v>
      </c>
      <c r="AD105" s="17">
        <v>715.66099999999994</v>
      </c>
      <c r="AE105" s="17">
        <v>672.56</v>
      </c>
      <c r="AF105" s="17">
        <v>674.24699999999996</v>
      </c>
      <c r="AG105" s="17">
        <v>685.66300000000001</v>
      </c>
      <c r="AH105" s="17">
        <v>685.66300000000001</v>
      </c>
      <c r="AI105" s="17">
        <v>685.66300000000001</v>
      </c>
      <c r="AJ105" s="17">
        <v>634.37599999999998</v>
      </c>
      <c r="AK105" s="17">
        <v>691.46199999999999</v>
      </c>
      <c r="AL105" s="17">
        <v>755.10199999999998</v>
      </c>
      <c r="AM105" s="17">
        <v>712.32899999999995</v>
      </c>
      <c r="AN105" s="17">
        <v>712.32899999999995</v>
      </c>
      <c r="AO105" s="17">
        <v>675.95899999999995</v>
      </c>
      <c r="AP105" s="17">
        <v>724.07600000000002</v>
      </c>
    </row>
    <row r="106" spans="1:42" x14ac:dyDescent="0.35">
      <c r="A106" s="52"/>
      <c r="B106" s="17">
        <v>651.23900000000003</v>
      </c>
      <c r="C106" s="17">
        <v>651.23900000000003</v>
      </c>
      <c r="D106" s="17">
        <v>650.16300000000001</v>
      </c>
      <c r="E106" s="17">
        <v>674.84799999999996</v>
      </c>
      <c r="F106" s="17">
        <v>669.54700000000003</v>
      </c>
      <c r="G106" s="17">
        <v>717.15200000000004</v>
      </c>
      <c r="H106" s="17">
        <v>703.42700000000002</v>
      </c>
      <c r="I106" s="17">
        <v>634.64</v>
      </c>
      <c r="J106" s="17">
        <v>657.84900000000005</v>
      </c>
      <c r="K106" s="17">
        <v>696.18799999999999</v>
      </c>
      <c r="L106" s="17">
        <v>644.84500000000003</v>
      </c>
      <c r="M106" s="17">
        <v>697.96100000000001</v>
      </c>
      <c r="N106" s="17">
        <v>657.88</v>
      </c>
      <c r="O106" s="17">
        <v>660.31399999999996</v>
      </c>
      <c r="P106" s="17">
        <v>674.81799999999998</v>
      </c>
      <c r="Q106" s="17">
        <v>698.59699999999998</v>
      </c>
      <c r="R106" s="17">
        <v>660.35</v>
      </c>
      <c r="S106" s="17">
        <v>672.39300000000003</v>
      </c>
      <c r="T106" s="17">
        <v>664.60500000000002</v>
      </c>
      <c r="U106" s="17">
        <v>687.57100000000003</v>
      </c>
      <c r="V106" s="17">
        <v>648.36</v>
      </c>
      <c r="W106" s="17">
        <v>663.68499999999995</v>
      </c>
      <c r="X106" s="17">
        <v>603.95699999999999</v>
      </c>
      <c r="Y106" s="17">
        <v>514.23900000000003</v>
      </c>
      <c r="Z106" s="17">
        <v>593.43200000000002</v>
      </c>
      <c r="AA106" s="17">
        <v>663.64599999999996</v>
      </c>
      <c r="AB106" s="17">
        <v>607.548</v>
      </c>
      <c r="AC106" s="17">
        <v>534.13300000000004</v>
      </c>
      <c r="AD106" s="17">
        <v>715.899</v>
      </c>
      <c r="AE106" s="17">
        <v>673.83299999999997</v>
      </c>
      <c r="AF106" s="17">
        <v>674.58</v>
      </c>
      <c r="AG106" s="17">
        <v>685.98</v>
      </c>
      <c r="AH106" s="17">
        <v>685.98</v>
      </c>
      <c r="AI106" s="17">
        <v>685.98</v>
      </c>
      <c r="AJ106" s="17">
        <v>636.81299999999999</v>
      </c>
      <c r="AK106" s="17">
        <v>691.58600000000001</v>
      </c>
      <c r="AL106" s="17">
        <v>758.51499999999999</v>
      </c>
      <c r="AM106" s="17">
        <v>713.85199999999998</v>
      </c>
      <c r="AN106" s="17">
        <v>713.85199999999998</v>
      </c>
      <c r="AO106" s="17">
        <v>677.04899999999998</v>
      </c>
      <c r="AP106" s="17">
        <v>724.39800000000002</v>
      </c>
    </row>
    <row r="107" spans="1:42" x14ac:dyDescent="0.35">
      <c r="A107" s="52"/>
      <c r="B107" s="17">
        <v>651.28800000000001</v>
      </c>
      <c r="C107" s="17">
        <v>651.28800000000001</v>
      </c>
      <c r="D107" s="17">
        <v>650.22</v>
      </c>
      <c r="E107" s="17">
        <v>675.65499999999997</v>
      </c>
      <c r="F107" s="17">
        <v>669.93600000000004</v>
      </c>
      <c r="G107" s="17">
        <v>717.46900000000005</v>
      </c>
      <c r="H107" s="17">
        <v>703.548</v>
      </c>
      <c r="I107" s="17">
        <v>638.34400000000005</v>
      </c>
      <c r="J107" s="17">
        <v>657.88400000000001</v>
      </c>
      <c r="K107" s="17">
        <v>701.05799999999999</v>
      </c>
      <c r="L107" s="17">
        <v>646.84199999999998</v>
      </c>
      <c r="M107" s="17">
        <v>699.62099999999998</v>
      </c>
      <c r="N107" s="17">
        <v>658.21299999999997</v>
      </c>
      <c r="O107" s="17">
        <v>661.07899999999995</v>
      </c>
      <c r="P107" s="17">
        <v>676.32100000000003</v>
      </c>
      <c r="Q107" s="17">
        <v>700.05799999999999</v>
      </c>
      <c r="R107" s="17">
        <v>660.74400000000003</v>
      </c>
      <c r="S107" s="17">
        <v>672.91200000000003</v>
      </c>
      <c r="T107" s="17">
        <v>665.101</v>
      </c>
      <c r="U107" s="17">
        <v>688.01700000000005</v>
      </c>
      <c r="V107" s="17">
        <v>649.30600000000004</v>
      </c>
      <c r="W107" s="17">
        <v>664.24599999999998</v>
      </c>
      <c r="X107" s="17">
        <v>604.55499999999995</v>
      </c>
      <c r="Y107" s="17">
        <v>514.32600000000002</v>
      </c>
      <c r="Z107" s="17">
        <v>596.10699999999997</v>
      </c>
      <c r="AA107" s="17">
        <v>664.51700000000005</v>
      </c>
      <c r="AB107" s="17">
        <v>608.65300000000002</v>
      </c>
      <c r="AC107" s="17">
        <v>535.19100000000003</v>
      </c>
      <c r="AD107" s="17">
        <v>716.83</v>
      </c>
      <c r="AE107" s="17">
        <v>674.56</v>
      </c>
      <c r="AF107" s="17">
        <v>676.7</v>
      </c>
      <c r="AG107" s="17">
        <v>686.92600000000004</v>
      </c>
      <c r="AH107" s="17">
        <v>686.92600000000004</v>
      </c>
      <c r="AI107" s="17">
        <v>686.92600000000004</v>
      </c>
      <c r="AJ107" s="17">
        <v>638.61099999999999</v>
      </c>
      <c r="AK107" s="17">
        <v>693.76900000000001</v>
      </c>
      <c r="AL107" s="17">
        <v>759.56500000000005</v>
      </c>
      <c r="AM107" s="17">
        <v>714.02800000000002</v>
      </c>
      <c r="AN107" s="17">
        <v>714.02800000000002</v>
      </c>
      <c r="AO107" s="17">
        <v>678.81</v>
      </c>
      <c r="AP107" s="17">
        <v>724.62400000000002</v>
      </c>
    </row>
    <row r="108" spans="1:42" x14ac:dyDescent="0.35">
      <c r="A108" s="52"/>
      <c r="B108" s="17">
        <v>651.35900000000004</v>
      </c>
      <c r="C108" s="17">
        <v>651.35900000000004</v>
      </c>
      <c r="D108" s="17">
        <v>651.34699999999998</v>
      </c>
      <c r="E108" s="17">
        <v>675.846</v>
      </c>
      <c r="F108" s="17">
        <v>670.13699999999994</v>
      </c>
      <c r="G108" s="17">
        <v>718.11500000000001</v>
      </c>
      <c r="H108" s="17">
        <v>703.76599999999996</v>
      </c>
      <c r="I108" s="17">
        <v>639.077</v>
      </c>
      <c r="J108" s="17">
        <v>658.322</v>
      </c>
      <c r="K108" s="17">
        <v>702.21699999999998</v>
      </c>
      <c r="L108" s="17">
        <v>648.06799999999998</v>
      </c>
      <c r="M108" s="17">
        <v>699.86</v>
      </c>
      <c r="N108" s="17">
        <v>658.48699999999997</v>
      </c>
      <c r="O108" s="17">
        <v>661.62300000000005</v>
      </c>
      <c r="P108" s="17">
        <v>677.13599999999997</v>
      </c>
      <c r="Q108" s="17">
        <v>702.16499999999996</v>
      </c>
      <c r="R108" s="17">
        <v>661.30600000000004</v>
      </c>
      <c r="S108" s="17">
        <v>673.21299999999997</v>
      </c>
      <c r="T108" s="17">
        <v>665.99599999999998</v>
      </c>
      <c r="U108" s="17">
        <v>689.30200000000002</v>
      </c>
      <c r="V108" s="17">
        <v>649.48</v>
      </c>
      <c r="W108" s="17">
        <v>665.26</v>
      </c>
      <c r="X108" s="17">
        <v>607.34699999999998</v>
      </c>
      <c r="Y108" s="17">
        <v>516.904</v>
      </c>
      <c r="Z108" s="17">
        <v>598.33699999999999</v>
      </c>
      <c r="AA108" s="17">
        <v>665.06299999999999</v>
      </c>
      <c r="AB108" s="17">
        <v>609.00099999999998</v>
      </c>
      <c r="AC108" s="17">
        <v>535.47799999999995</v>
      </c>
      <c r="AD108" s="17">
        <v>716.89700000000005</v>
      </c>
      <c r="AE108" s="17">
        <v>674.99900000000002</v>
      </c>
      <c r="AF108" s="17">
        <v>677.71199999999999</v>
      </c>
      <c r="AG108" s="17">
        <v>689.95</v>
      </c>
      <c r="AH108" s="17">
        <v>689.95</v>
      </c>
      <c r="AI108" s="17">
        <v>689.95</v>
      </c>
      <c r="AJ108" s="17">
        <v>639.09799999999996</v>
      </c>
      <c r="AK108" s="17">
        <v>694.07100000000003</v>
      </c>
      <c r="AL108" s="17">
        <v>760.05100000000004</v>
      </c>
      <c r="AM108" s="17">
        <v>714.49599999999998</v>
      </c>
      <c r="AN108" s="17">
        <v>714.49599999999998</v>
      </c>
      <c r="AO108" s="17">
        <v>678.88900000000001</v>
      </c>
      <c r="AP108" s="17">
        <v>725.08699999999999</v>
      </c>
    </row>
    <row r="109" spans="1:42" x14ac:dyDescent="0.35">
      <c r="A109" s="52"/>
      <c r="B109" s="17">
        <v>654.31500000000005</v>
      </c>
      <c r="C109" s="17">
        <v>654.31500000000005</v>
      </c>
      <c r="D109" s="17">
        <v>651.55600000000004</v>
      </c>
      <c r="E109" s="17">
        <v>676.55100000000004</v>
      </c>
      <c r="F109" s="17">
        <v>670.81899999999996</v>
      </c>
      <c r="G109" s="17">
        <v>718.80799999999999</v>
      </c>
      <c r="H109" s="17">
        <v>704.38</v>
      </c>
      <c r="I109" s="17">
        <v>639.35599999999999</v>
      </c>
      <c r="J109" s="17">
        <v>659.22</v>
      </c>
      <c r="K109" s="17">
        <v>702.52</v>
      </c>
      <c r="L109" s="17">
        <v>648.88900000000001</v>
      </c>
      <c r="M109" s="17">
        <v>700.98699999999997</v>
      </c>
      <c r="N109" s="17">
        <v>659.39099999999996</v>
      </c>
      <c r="O109" s="17">
        <v>661.822</v>
      </c>
      <c r="P109" s="17">
        <v>677.19200000000001</v>
      </c>
      <c r="Q109" s="17">
        <v>702.86</v>
      </c>
      <c r="R109" s="17">
        <v>661.63199999999995</v>
      </c>
      <c r="S109" s="17">
        <v>674.67899999999997</v>
      </c>
      <c r="T109" s="17">
        <v>667.35599999999999</v>
      </c>
      <c r="U109" s="17">
        <v>690.81100000000004</v>
      </c>
      <c r="V109" s="17">
        <v>650.36599999999999</v>
      </c>
      <c r="W109" s="17">
        <v>667.75199999999995</v>
      </c>
      <c r="X109" s="17">
        <v>610.524</v>
      </c>
      <c r="Y109" s="17">
        <v>520.70100000000002</v>
      </c>
      <c r="Z109" s="17">
        <v>599.06799999999998</v>
      </c>
      <c r="AA109" s="17">
        <v>665.70100000000002</v>
      </c>
      <c r="AB109" s="17">
        <v>609.31200000000001</v>
      </c>
      <c r="AC109" s="17">
        <v>537.70799999999997</v>
      </c>
      <c r="AD109" s="17">
        <v>716.904</v>
      </c>
      <c r="AE109" s="17">
        <v>675.16399999999999</v>
      </c>
      <c r="AF109" s="17">
        <v>679.90599999999995</v>
      </c>
      <c r="AG109" s="17">
        <v>690.93700000000001</v>
      </c>
      <c r="AH109" s="17">
        <v>690.93700000000001</v>
      </c>
      <c r="AI109" s="17">
        <v>690.93700000000001</v>
      </c>
      <c r="AJ109" s="17">
        <v>639.154</v>
      </c>
      <c r="AK109" s="17">
        <v>694.86900000000003</v>
      </c>
      <c r="AL109" s="17">
        <v>760.51400000000001</v>
      </c>
      <c r="AM109" s="17">
        <v>714.68499999999995</v>
      </c>
      <c r="AN109" s="17">
        <v>714.68499999999995</v>
      </c>
      <c r="AO109" s="17">
        <v>679.56700000000001</v>
      </c>
      <c r="AP109" s="17">
        <v>729.07</v>
      </c>
    </row>
    <row r="110" spans="1:42" x14ac:dyDescent="0.35">
      <c r="A110" s="52"/>
      <c r="B110" s="17">
        <v>655.10900000000004</v>
      </c>
      <c r="C110" s="17">
        <v>655.10900000000004</v>
      </c>
      <c r="D110" s="17">
        <v>651.67200000000003</v>
      </c>
      <c r="E110" s="17">
        <v>676.66600000000005</v>
      </c>
      <c r="F110" s="17">
        <v>673.13099999999997</v>
      </c>
      <c r="G110" s="17">
        <v>718.971</v>
      </c>
      <c r="H110" s="17">
        <v>705.04499999999996</v>
      </c>
      <c r="I110" s="17">
        <v>639.64099999999996</v>
      </c>
      <c r="J110" s="17">
        <v>659.34500000000003</v>
      </c>
      <c r="K110" s="17">
        <v>703.596</v>
      </c>
      <c r="L110" s="17">
        <v>650.20299999999997</v>
      </c>
      <c r="M110" s="17">
        <v>701.39</v>
      </c>
      <c r="N110" s="17">
        <v>661.6</v>
      </c>
      <c r="O110" s="17">
        <v>661.84199999999998</v>
      </c>
      <c r="P110" s="17">
        <v>678.03200000000004</v>
      </c>
      <c r="Q110" s="17">
        <v>703.32799999999997</v>
      </c>
      <c r="R110" s="17">
        <v>661.71600000000001</v>
      </c>
      <c r="S110" s="17">
        <v>674.93600000000004</v>
      </c>
      <c r="T110" s="17">
        <v>669.04499999999996</v>
      </c>
      <c r="U110" s="17">
        <v>691.09799999999996</v>
      </c>
      <c r="V110" s="17">
        <v>651.18700000000001</v>
      </c>
      <c r="W110" s="17">
        <v>668.37699999999995</v>
      </c>
      <c r="X110" s="17">
        <v>613.34400000000005</v>
      </c>
      <c r="Y110" s="17">
        <v>526.23199999999997</v>
      </c>
      <c r="Z110" s="17">
        <v>600.60699999999997</v>
      </c>
      <c r="AA110" s="17">
        <v>666.702</v>
      </c>
      <c r="AB110" s="17">
        <v>610.73</v>
      </c>
      <c r="AC110" s="17">
        <v>537.99800000000005</v>
      </c>
      <c r="AD110" s="17">
        <v>717.04899999999998</v>
      </c>
      <c r="AE110" s="17">
        <v>677.28099999999995</v>
      </c>
      <c r="AF110" s="17">
        <v>680.66399999999999</v>
      </c>
      <c r="AG110" s="17">
        <v>691.09</v>
      </c>
      <c r="AH110" s="17">
        <v>691.09</v>
      </c>
      <c r="AI110" s="17">
        <v>691.09</v>
      </c>
      <c r="AJ110" s="17">
        <v>639.16300000000001</v>
      </c>
      <c r="AK110" s="17">
        <v>695.28300000000002</v>
      </c>
      <c r="AL110" s="17">
        <v>761.00900000000001</v>
      </c>
      <c r="AM110" s="17">
        <v>714.85299999999995</v>
      </c>
      <c r="AN110" s="17">
        <v>714.85299999999995</v>
      </c>
      <c r="AO110" s="17">
        <v>680.70399999999995</v>
      </c>
      <c r="AP110" s="17">
        <v>729.16600000000005</v>
      </c>
    </row>
    <row r="111" spans="1:42" x14ac:dyDescent="0.35">
      <c r="A111" s="52"/>
      <c r="B111" s="17">
        <v>655.40200000000004</v>
      </c>
      <c r="C111" s="17">
        <v>655.40200000000004</v>
      </c>
      <c r="D111" s="17">
        <v>651.84199999999998</v>
      </c>
      <c r="E111" s="17">
        <v>677.44</v>
      </c>
      <c r="F111" s="17">
        <v>674.149</v>
      </c>
      <c r="G111" s="17">
        <v>720.48400000000004</v>
      </c>
      <c r="H111" s="17">
        <v>705.34400000000005</v>
      </c>
      <c r="I111" s="17">
        <v>640.01400000000001</v>
      </c>
      <c r="J111" s="17">
        <v>659.93399999999997</v>
      </c>
      <c r="K111" s="17">
        <v>704.52300000000002</v>
      </c>
      <c r="L111" s="17">
        <v>650.71100000000001</v>
      </c>
      <c r="M111" s="17">
        <v>701.41899999999998</v>
      </c>
      <c r="N111" s="17">
        <v>661.98099999999999</v>
      </c>
      <c r="O111" s="17">
        <v>662.24900000000002</v>
      </c>
      <c r="P111" s="17">
        <v>678.13</v>
      </c>
      <c r="Q111" s="17">
        <v>703.92200000000003</v>
      </c>
      <c r="R111" s="17">
        <v>663.11</v>
      </c>
      <c r="S111" s="17">
        <v>675.83</v>
      </c>
      <c r="T111" s="17">
        <v>669.1</v>
      </c>
      <c r="U111" s="17">
        <v>692.04200000000003</v>
      </c>
      <c r="V111" s="17">
        <v>652.46299999999997</v>
      </c>
      <c r="W111" s="17">
        <v>668.91899999999998</v>
      </c>
      <c r="X111" s="17">
        <v>613.78700000000003</v>
      </c>
      <c r="Y111" s="17">
        <v>526.28300000000002</v>
      </c>
      <c r="Z111" s="17">
        <v>600.73500000000001</v>
      </c>
      <c r="AA111" s="17">
        <v>667.13699999999994</v>
      </c>
      <c r="AB111" s="17">
        <v>612.41499999999996</v>
      </c>
      <c r="AC111" s="17">
        <v>539.22</v>
      </c>
      <c r="AD111" s="17">
        <v>717.33500000000004</v>
      </c>
      <c r="AE111" s="17">
        <v>678.19100000000003</v>
      </c>
      <c r="AF111" s="17">
        <v>681.28700000000003</v>
      </c>
      <c r="AG111" s="17">
        <v>694.08399999999995</v>
      </c>
      <c r="AH111" s="17">
        <v>694.08399999999995</v>
      </c>
      <c r="AI111" s="17">
        <v>694.08399999999995</v>
      </c>
      <c r="AJ111" s="17">
        <v>640.072</v>
      </c>
      <c r="AK111" s="17">
        <v>698.31</v>
      </c>
      <c r="AL111" s="17">
        <v>761.48900000000003</v>
      </c>
      <c r="AM111" s="17">
        <v>716.11300000000006</v>
      </c>
      <c r="AN111" s="17">
        <v>716.11300000000006</v>
      </c>
      <c r="AO111" s="17">
        <v>680.75699999999995</v>
      </c>
      <c r="AP111" s="17">
        <v>729.52700000000004</v>
      </c>
    </row>
    <row r="112" spans="1:42" x14ac:dyDescent="0.35">
      <c r="A112" s="52"/>
      <c r="B112" s="17">
        <v>655.40599999999995</v>
      </c>
      <c r="C112" s="17">
        <v>655.40599999999995</v>
      </c>
      <c r="D112" s="17">
        <v>651.95600000000002</v>
      </c>
      <c r="E112" s="17">
        <v>678.55200000000002</v>
      </c>
      <c r="F112" s="17">
        <v>677.66800000000001</v>
      </c>
      <c r="G112" s="17">
        <v>721.04100000000005</v>
      </c>
      <c r="H112" s="17">
        <v>705.39800000000002</v>
      </c>
      <c r="I112" s="17">
        <v>640.23</v>
      </c>
      <c r="J112" s="17">
        <v>660.59500000000003</v>
      </c>
      <c r="K112" s="17">
        <v>704.61900000000003</v>
      </c>
      <c r="L112" s="17">
        <v>653.74599999999998</v>
      </c>
      <c r="M112" s="17">
        <v>701.63900000000001</v>
      </c>
      <c r="N112" s="17">
        <v>662.48</v>
      </c>
      <c r="O112" s="17">
        <v>662.75</v>
      </c>
      <c r="P112" s="17">
        <v>678.55799999999999</v>
      </c>
      <c r="Q112" s="17">
        <v>704.11900000000003</v>
      </c>
      <c r="R112" s="17">
        <v>664.06700000000001</v>
      </c>
      <c r="S112" s="17">
        <v>676.29399999999998</v>
      </c>
      <c r="T112" s="17">
        <v>671.25400000000002</v>
      </c>
      <c r="U112" s="17">
        <v>692.33500000000004</v>
      </c>
      <c r="V112" s="17">
        <v>653.23199999999997</v>
      </c>
      <c r="W112" s="17">
        <v>669.548</v>
      </c>
      <c r="X112" s="17">
        <v>615.01400000000001</v>
      </c>
      <c r="Y112" s="17">
        <v>526.86</v>
      </c>
      <c r="Z112" s="17">
        <v>603.19100000000003</v>
      </c>
      <c r="AA112" s="17">
        <v>667.37900000000002</v>
      </c>
      <c r="AB112" s="17">
        <v>612.91999999999996</v>
      </c>
      <c r="AC112" s="17">
        <v>539.32000000000005</v>
      </c>
      <c r="AD112" s="17">
        <v>718.13599999999997</v>
      </c>
      <c r="AE112" s="17">
        <v>678.47699999999998</v>
      </c>
      <c r="AF112" s="17">
        <v>681.33399999999995</v>
      </c>
      <c r="AG112" s="17">
        <v>695.69600000000003</v>
      </c>
      <c r="AH112" s="17">
        <v>695.69600000000003</v>
      </c>
      <c r="AI112" s="17">
        <v>695.69600000000003</v>
      </c>
      <c r="AJ112" s="17">
        <v>640.87599999999998</v>
      </c>
      <c r="AK112" s="17">
        <v>698.39800000000002</v>
      </c>
      <c r="AL112" s="17">
        <v>761.78</v>
      </c>
      <c r="AM112" s="17">
        <v>717.01800000000003</v>
      </c>
      <c r="AN112" s="17">
        <v>717.01800000000003</v>
      </c>
      <c r="AO112" s="17">
        <v>681.06399999999996</v>
      </c>
      <c r="AP112" s="17">
        <v>729.59900000000005</v>
      </c>
    </row>
    <row r="113" spans="1:42" x14ac:dyDescent="0.35">
      <c r="A113" s="52"/>
      <c r="B113" s="17">
        <v>655.80399999999997</v>
      </c>
      <c r="C113" s="17">
        <v>655.80399999999997</v>
      </c>
      <c r="D113" s="17">
        <v>652.01</v>
      </c>
      <c r="E113" s="17">
        <v>679.00099999999998</v>
      </c>
      <c r="F113" s="17">
        <v>680.98500000000001</v>
      </c>
      <c r="G113" s="17">
        <v>721.30600000000004</v>
      </c>
      <c r="H113" s="17">
        <v>705.42</v>
      </c>
      <c r="I113" s="17">
        <v>640.46600000000001</v>
      </c>
      <c r="J113" s="17">
        <v>661.01900000000001</v>
      </c>
      <c r="K113" s="17">
        <v>704.73</v>
      </c>
      <c r="L113" s="17">
        <v>654.12300000000005</v>
      </c>
      <c r="M113" s="17">
        <v>702.88400000000001</v>
      </c>
      <c r="N113" s="17">
        <v>663.33600000000001</v>
      </c>
      <c r="O113" s="17">
        <v>663.91</v>
      </c>
      <c r="P113" s="17">
        <v>679.64300000000003</v>
      </c>
      <c r="Q113" s="17">
        <v>706.69100000000003</v>
      </c>
      <c r="R113" s="17">
        <v>664.27200000000005</v>
      </c>
      <c r="S113" s="17">
        <v>676.40200000000004</v>
      </c>
      <c r="T113" s="17">
        <v>672.36199999999997</v>
      </c>
      <c r="U113" s="17">
        <v>692.77300000000002</v>
      </c>
      <c r="V113" s="17">
        <v>653.50699999999995</v>
      </c>
      <c r="W113" s="17">
        <v>670.07600000000002</v>
      </c>
      <c r="X113" s="17">
        <v>615.70799999999997</v>
      </c>
      <c r="Y113" s="17">
        <v>529.76900000000001</v>
      </c>
      <c r="Z113" s="17">
        <v>603.87300000000005</v>
      </c>
      <c r="AA113" s="17">
        <v>668.21799999999996</v>
      </c>
      <c r="AB113" s="17">
        <v>612.92499999999995</v>
      </c>
      <c r="AC113" s="17">
        <v>540.94200000000001</v>
      </c>
      <c r="AD113" s="17">
        <v>718.54300000000001</v>
      </c>
      <c r="AE113" s="17">
        <v>679.072</v>
      </c>
      <c r="AF113" s="17">
        <v>681.59400000000005</v>
      </c>
      <c r="AG113" s="17">
        <v>696.26900000000001</v>
      </c>
      <c r="AH113" s="17">
        <v>696.26900000000001</v>
      </c>
      <c r="AI113" s="17">
        <v>696.26900000000001</v>
      </c>
      <c r="AJ113" s="17">
        <v>641.70799999999997</v>
      </c>
      <c r="AK113" s="17">
        <v>698.50599999999997</v>
      </c>
      <c r="AL113" s="17">
        <v>762.08</v>
      </c>
      <c r="AM113" s="17">
        <v>717.45399999999995</v>
      </c>
      <c r="AN113" s="17">
        <v>717.45399999999995</v>
      </c>
      <c r="AO113" s="17">
        <v>681.36199999999997</v>
      </c>
      <c r="AP113" s="17">
        <v>730.35299999999995</v>
      </c>
    </row>
    <row r="114" spans="1:42" x14ac:dyDescent="0.35">
      <c r="A114" s="52"/>
      <c r="B114" s="17">
        <v>657.58100000000002</v>
      </c>
      <c r="C114" s="17">
        <v>657.58100000000002</v>
      </c>
      <c r="D114" s="17">
        <v>652.53099999999995</v>
      </c>
      <c r="E114" s="17">
        <v>679.49099999999999</v>
      </c>
      <c r="F114" s="17">
        <v>681.06600000000003</v>
      </c>
      <c r="G114" s="17">
        <v>721.58500000000004</v>
      </c>
      <c r="H114" s="17">
        <v>707.07299999999998</v>
      </c>
      <c r="I114" s="17">
        <v>641.16200000000003</v>
      </c>
      <c r="J114" s="17">
        <v>661.80499999999995</v>
      </c>
      <c r="K114" s="17">
        <v>704.88199999999995</v>
      </c>
      <c r="L114" s="17">
        <v>654.66399999999999</v>
      </c>
      <c r="M114" s="17">
        <v>703.86099999999999</v>
      </c>
      <c r="N114" s="17">
        <v>663.60299999999995</v>
      </c>
      <c r="O114" s="17">
        <v>664.15599999999995</v>
      </c>
      <c r="P114" s="17">
        <v>679.93899999999996</v>
      </c>
      <c r="Q114" s="17">
        <v>706.86500000000001</v>
      </c>
      <c r="R114" s="17">
        <v>665.53599999999994</v>
      </c>
      <c r="S114" s="17">
        <v>676.62599999999998</v>
      </c>
      <c r="T114" s="17">
        <v>672.72799999999995</v>
      </c>
      <c r="U114" s="17">
        <v>692.9</v>
      </c>
      <c r="V114" s="17">
        <v>654.80200000000002</v>
      </c>
      <c r="W114" s="17">
        <v>671.33500000000004</v>
      </c>
      <c r="X114" s="17">
        <v>616.74400000000003</v>
      </c>
      <c r="Y114" s="17">
        <v>531.43600000000004</v>
      </c>
      <c r="Z114" s="17">
        <v>605.22400000000005</v>
      </c>
      <c r="AA114" s="17">
        <v>670.30499999999995</v>
      </c>
      <c r="AB114" s="17">
        <v>613.452</v>
      </c>
      <c r="AC114" s="17">
        <v>541.50099999999998</v>
      </c>
      <c r="AD114" s="17">
        <v>718.68299999999999</v>
      </c>
      <c r="AE114" s="17">
        <v>679.08299999999997</v>
      </c>
      <c r="AF114" s="17">
        <v>682.51099999999997</v>
      </c>
      <c r="AG114" s="17">
        <v>704.19399999999996</v>
      </c>
      <c r="AH114" s="17">
        <v>704.19399999999996</v>
      </c>
      <c r="AI114" s="17">
        <v>704.19399999999996</v>
      </c>
      <c r="AJ114" s="17">
        <v>643.25</v>
      </c>
      <c r="AK114" s="17">
        <v>698.79200000000003</v>
      </c>
      <c r="AL114" s="17">
        <v>762.54899999999998</v>
      </c>
      <c r="AM114" s="17">
        <v>717.52200000000005</v>
      </c>
      <c r="AN114" s="17">
        <v>717.52200000000005</v>
      </c>
      <c r="AO114" s="17">
        <v>681.39300000000003</v>
      </c>
      <c r="AP114" s="17">
        <v>730.55600000000004</v>
      </c>
    </row>
    <row r="115" spans="1:42" x14ac:dyDescent="0.35">
      <c r="A115" s="52"/>
      <c r="B115" s="17">
        <v>657.92399999999998</v>
      </c>
      <c r="C115" s="17">
        <v>657.92399999999998</v>
      </c>
      <c r="D115" s="17">
        <v>652.64499999999998</v>
      </c>
      <c r="E115" s="17">
        <v>679.58600000000001</v>
      </c>
      <c r="F115" s="17">
        <v>681.92100000000005</v>
      </c>
      <c r="G115" s="17">
        <v>722.08500000000004</v>
      </c>
      <c r="H115" s="17">
        <v>707.24599999999998</v>
      </c>
      <c r="I115" s="17">
        <v>641.47199999999998</v>
      </c>
      <c r="J115" s="17">
        <v>662.779</v>
      </c>
      <c r="K115" s="17">
        <v>705.06899999999996</v>
      </c>
      <c r="L115" s="17">
        <v>654.76300000000003</v>
      </c>
      <c r="M115" s="17">
        <v>704.99699999999996</v>
      </c>
      <c r="N115" s="17">
        <v>663.80399999999997</v>
      </c>
      <c r="O115" s="17">
        <v>665.83900000000006</v>
      </c>
      <c r="P115" s="17">
        <v>680.173</v>
      </c>
      <c r="Q115" s="17">
        <v>707.79100000000005</v>
      </c>
      <c r="R115" s="17">
        <v>665.60299999999995</v>
      </c>
      <c r="S115" s="17">
        <v>677.90800000000002</v>
      </c>
      <c r="T115" s="17">
        <v>672.87800000000004</v>
      </c>
      <c r="U115" s="17">
        <v>693.77099999999996</v>
      </c>
      <c r="V115" s="17">
        <v>655.06700000000001</v>
      </c>
      <c r="W115" s="17">
        <v>672.10400000000004</v>
      </c>
      <c r="X115" s="17">
        <v>616.92399999999998</v>
      </c>
      <c r="Y115" s="17">
        <v>536.09799999999996</v>
      </c>
      <c r="Z115" s="17">
        <v>605.88800000000003</v>
      </c>
      <c r="AA115" s="17">
        <v>671.39700000000005</v>
      </c>
      <c r="AB115" s="17">
        <v>613.495</v>
      </c>
      <c r="AC115" s="17">
        <v>541.91899999999998</v>
      </c>
      <c r="AD115" s="17">
        <v>719.30100000000004</v>
      </c>
      <c r="AE115" s="17">
        <v>680.31700000000001</v>
      </c>
      <c r="AF115" s="17">
        <v>682.54399999999998</v>
      </c>
      <c r="AG115" s="17">
        <v>704.63300000000004</v>
      </c>
      <c r="AH115" s="17">
        <v>704.63300000000004</v>
      </c>
      <c r="AI115" s="17">
        <v>704.63300000000004</v>
      </c>
      <c r="AJ115" s="17">
        <v>645.72199999999998</v>
      </c>
      <c r="AK115" s="17">
        <v>700.56</v>
      </c>
      <c r="AL115" s="17">
        <v>762.66600000000005</v>
      </c>
      <c r="AM115" s="17">
        <v>718.73500000000001</v>
      </c>
      <c r="AN115" s="17">
        <v>718.73500000000001</v>
      </c>
      <c r="AO115" s="17">
        <v>681.65200000000004</v>
      </c>
      <c r="AP115" s="17">
        <v>730.98</v>
      </c>
    </row>
    <row r="116" spans="1:42" x14ac:dyDescent="0.35">
      <c r="A116" s="52"/>
      <c r="B116" s="17">
        <v>658.40899999999999</v>
      </c>
      <c r="C116" s="17">
        <v>658.40899999999999</v>
      </c>
      <c r="D116" s="17">
        <v>653.29100000000005</v>
      </c>
      <c r="E116" s="17">
        <v>680.09299999999996</v>
      </c>
      <c r="F116" s="17">
        <v>682.37300000000005</v>
      </c>
      <c r="G116" s="17">
        <v>722.27099999999996</v>
      </c>
      <c r="H116" s="17">
        <v>707.98500000000001</v>
      </c>
      <c r="I116" s="17">
        <v>642.12099999999998</v>
      </c>
      <c r="J116" s="17">
        <v>663.55700000000002</v>
      </c>
      <c r="K116" s="17">
        <v>705.95799999999997</v>
      </c>
      <c r="L116" s="17">
        <v>656.85</v>
      </c>
      <c r="M116" s="17">
        <v>705.40300000000002</v>
      </c>
      <c r="N116" s="17">
        <v>665.37900000000002</v>
      </c>
      <c r="O116" s="17">
        <v>667.25800000000004</v>
      </c>
      <c r="P116" s="17">
        <v>681.18299999999999</v>
      </c>
      <c r="Q116" s="17">
        <v>708.57299999999998</v>
      </c>
      <c r="R116" s="17">
        <v>669.79300000000001</v>
      </c>
      <c r="S116" s="17">
        <v>678.25699999999995</v>
      </c>
      <c r="T116" s="17">
        <v>674</v>
      </c>
      <c r="U116" s="17">
        <v>694.55799999999999</v>
      </c>
      <c r="V116" s="17">
        <v>655.38099999999997</v>
      </c>
      <c r="W116" s="17">
        <v>672.67200000000003</v>
      </c>
      <c r="X116" s="17">
        <v>617.74300000000005</v>
      </c>
      <c r="Y116" s="17">
        <v>536.66899999999998</v>
      </c>
      <c r="Z116" s="17">
        <v>606.15700000000004</v>
      </c>
      <c r="AA116" s="17">
        <v>672.54300000000001</v>
      </c>
      <c r="AB116" s="17">
        <v>613.89499999999998</v>
      </c>
      <c r="AC116" s="17">
        <v>542.61699999999996</v>
      </c>
      <c r="AD116" s="17">
        <v>719.37599999999998</v>
      </c>
      <c r="AE116" s="17">
        <v>680.83699999999999</v>
      </c>
      <c r="AF116" s="17">
        <v>683.29899999999998</v>
      </c>
      <c r="AG116" s="17">
        <v>707.31899999999996</v>
      </c>
      <c r="AH116" s="17">
        <v>707.31899999999996</v>
      </c>
      <c r="AI116" s="17">
        <v>707.31899999999996</v>
      </c>
      <c r="AJ116" s="17">
        <v>645.76800000000003</v>
      </c>
      <c r="AK116" s="17">
        <v>700.60199999999998</v>
      </c>
      <c r="AL116" s="17">
        <v>763.20500000000004</v>
      </c>
      <c r="AM116" s="17">
        <v>718.75400000000002</v>
      </c>
      <c r="AN116" s="17">
        <v>718.75400000000002</v>
      </c>
      <c r="AO116" s="17">
        <v>682.31700000000001</v>
      </c>
      <c r="AP116" s="17">
        <v>731.23299999999995</v>
      </c>
    </row>
    <row r="117" spans="1:42" x14ac:dyDescent="0.35">
      <c r="A117" s="52"/>
      <c r="B117" s="17">
        <v>658.64700000000005</v>
      </c>
      <c r="C117" s="17">
        <v>658.64700000000005</v>
      </c>
      <c r="D117" s="17">
        <v>653.38699999999994</v>
      </c>
      <c r="E117" s="17">
        <v>680.76900000000001</v>
      </c>
      <c r="F117" s="17">
        <v>682.66099999999994</v>
      </c>
      <c r="G117" s="17">
        <v>723.2</v>
      </c>
      <c r="H117" s="17">
        <v>708.101</v>
      </c>
      <c r="I117" s="17">
        <v>642.16899999999998</v>
      </c>
      <c r="J117" s="17">
        <v>663.75400000000002</v>
      </c>
      <c r="K117" s="17">
        <v>708.06200000000001</v>
      </c>
      <c r="L117" s="17">
        <v>660.52700000000004</v>
      </c>
      <c r="M117" s="17">
        <v>705.60699999999997</v>
      </c>
      <c r="N117" s="17">
        <v>666.70600000000002</v>
      </c>
      <c r="O117" s="17">
        <v>667.90599999999995</v>
      </c>
      <c r="P117" s="17">
        <v>681.33699999999999</v>
      </c>
      <c r="Q117" s="17">
        <v>708.928</v>
      </c>
      <c r="R117" s="17">
        <v>671.94500000000005</v>
      </c>
      <c r="S117" s="17">
        <v>678.524</v>
      </c>
      <c r="T117" s="17">
        <v>674.85599999999999</v>
      </c>
      <c r="U117" s="17">
        <v>694.58500000000004</v>
      </c>
      <c r="V117" s="17">
        <v>655.96199999999999</v>
      </c>
      <c r="W117" s="17">
        <v>674.37599999999998</v>
      </c>
      <c r="X117" s="17">
        <v>618.08100000000002</v>
      </c>
      <c r="Y117" s="17">
        <v>536.96799999999996</v>
      </c>
      <c r="Z117" s="17">
        <v>606.85599999999999</v>
      </c>
      <c r="AA117" s="17">
        <v>673.37699999999995</v>
      </c>
      <c r="AB117" s="17">
        <v>614.25900000000001</v>
      </c>
      <c r="AC117" s="17">
        <v>542.74800000000005</v>
      </c>
      <c r="AD117" s="17">
        <v>719.46100000000001</v>
      </c>
      <c r="AE117" s="17">
        <v>681.19799999999998</v>
      </c>
      <c r="AF117" s="17">
        <v>684.97900000000004</v>
      </c>
      <c r="AG117" s="17">
        <v>707.46</v>
      </c>
      <c r="AH117" s="17">
        <v>707.46</v>
      </c>
      <c r="AI117" s="17">
        <v>707.46</v>
      </c>
      <c r="AJ117" s="17">
        <v>646.49099999999999</v>
      </c>
      <c r="AK117" s="17">
        <v>701.06500000000005</v>
      </c>
      <c r="AL117" s="17">
        <v>763.529</v>
      </c>
      <c r="AM117" s="17">
        <v>719.22</v>
      </c>
      <c r="AN117" s="17">
        <v>719.22</v>
      </c>
      <c r="AO117" s="17">
        <v>682.74199999999996</v>
      </c>
      <c r="AP117" s="17">
        <v>731.78700000000003</v>
      </c>
    </row>
    <row r="118" spans="1:42" x14ac:dyDescent="0.35">
      <c r="A118" s="52"/>
      <c r="B118" s="17">
        <v>659.01499999999999</v>
      </c>
      <c r="C118" s="17">
        <v>659.01499999999999</v>
      </c>
      <c r="D118" s="17">
        <v>654.72199999999998</v>
      </c>
      <c r="E118" s="17">
        <v>681.56500000000005</v>
      </c>
      <c r="F118" s="17">
        <v>684.29600000000005</v>
      </c>
      <c r="G118" s="17">
        <v>723.404</v>
      </c>
      <c r="H118" s="17">
        <v>708.10799999999995</v>
      </c>
      <c r="I118" s="17">
        <v>642.44600000000003</v>
      </c>
      <c r="J118" s="17">
        <v>665.83799999999997</v>
      </c>
      <c r="K118" s="17">
        <v>708.48199999999997</v>
      </c>
      <c r="L118" s="17">
        <v>663.66499999999996</v>
      </c>
      <c r="M118" s="17">
        <v>706.65499999999997</v>
      </c>
      <c r="N118" s="17">
        <v>666.928</v>
      </c>
      <c r="O118" s="17">
        <v>667.96100000000001</v>
      </c>
      <c r="P118" s="17">
        <v>683.452</v>
      </c>
      <c r="Q118" s="17">
        <v>709.02099999999996</v>
      </c>
      <c r="R118" s="17">
        <v>677.62199999999996</v>
      </c>
      <c r="S118" s="17">
        <v>679.68399999999997</v>
      </c>
      <c r="T118" s="17">
        <v>676.10299999999995</v>
      </c>
      <c r="U118" s="17">
        <v>695.61199999999997</v>
      </c>
      <c r="V118" s="17">
        <v>656.79399999999998</v>
      </c>
      <c r="W118" s="17">
        <v>674.548</v>
      </c>
      <c r="X118" s="17">
        <v>620.40899999999999</v>
      </c>
      <c r="Y118" s="17">
        <v>537.40899999999999</v>
      </c>
      <c r="Z118" s="17">
        <v>607.18799999999999</v>
      </c>
      <c r="AA118" s="17">
        <v>676.08</v>
      </c>
      <c r="AB118" s="17">
        <v>614.90800000000002</v>
      </c>
      <c r="AC118" s="17">
        <v>542.86599999999999</v>
      </c>
      <c r="AD118" s="17">
        <v>720.27</v>
      </c>
      <c r="AE118" s="17">
        <v>681.56399999999996</v>
      </c>
      <c r="AF118" s="17">
        <v>685.00199999999995</v>
      </c>
      <c r="AG118" s="17">
        <v>707.65200000000004</v>
      </c>
      <c r="AH118" s="17">
        <v>707.65200000000004</v>
      </c>
      <c r="AI118" s="17">
        <v>707.65200000000004</v>
      </c>
      <c r="AJ118" s="17">
        <v>647.41399999999999</v>
      </c>
      <c r="AK118" s="17">
        <v>702.39099999999996</v>
      </c>
      <c r="AL118" s="17">
        <v>764.08799999999997</v>
      </c>
      <c r="AM118" s="17">
        <v>719.88800000000003</v>
      </c>
      <c r="AN118" s="17">
        <v>719.88800000000003</v>
      </c>
      <c r="AO118" s="17">
        <v>682.75</v>
      </c>
      <c r="AP118" s="17">
        <v>733.28</v>
      </c>
    </row>
    <row r="119" spans="1:42" x14ac:dyDescent="0.35">
      <c r="A119" s="52"/>
      <c r="B119" s="17">
        <v>659.12699999999995</v>
      </c>
      <c r="C119" s="17">
        <v>659.12699999999995</v>
      </c>
      <c r="D119" s="17">
        <v>655.38800000000003</v>
      </c>
      <c r="E119" s="17">
        <v>681.601</v>
      </c>
      <c r="F119" s="17">
        <v>684.37699999999995</v>
      </c>
      <c r="G119" s="17">
        <v>723.44799999999998</v>
      </c>
      <c r="H119" s="17">
        <v>708.39400000000001</v>
      </c>
      <c r="I119" s="17">
        <v>644.49900000000002</v>
      </c>
      <c r="J119" s="17">
        <v>666.78899999999999</v>
      </c>
      <c r="K119" s="17">
        <v>708.55600000000004</v>
      </c>
      <c r="L119" s="17">
        <v>663.86</v>
      </c>
      <c r="M119" s="17">
        <v>707.35799999999995</v>
      </c>
      <c r="N119" s="17">
        <v>667.16499999999996</v>
      </c>
      <c r="O119" s="17">
        <v>668.43700000000001</v>
      </c>
      <c r="P119" s="17">
        <v>683.58</v>
      </c>
      <c r="Q119" s="17">
        <v>709.85199999999998</v>
      </c>
      <c r="R119" s="17">
        <v>677.81899999999996</v>
      </c>
      <c r="S119" s="17">
        <v>680.77200000000005</v>
      </c>
      <c r="T119" s="17">
        <v>676.74300000000005</v>
      </c>
      <c r="U119" s="17">
        <v>696.529</v>
      </c>
      <c r="V119" s="17">
        <v>658.31399999999996</v>
      </c>
      <c r="W119" s="17">
        <v>675.721</v>
      </c>
      <c r="X119" s="17">
        <v>620.85400000000004</v>
      </c>
      <c r="Y119" s="17">
        <v>540.08900000000006</v>
      </c>
      <c r="Z119" s="17">
        <v>607.60299999999995</v>
      </c>
      <c r="AA119" s="17">
        <v>677.02499999999998</v>
      </c>
      <c r="AB119" s="17">
        <v>616.67600000000004</v>
      </c>
      <c r="AC119" s="17">
        <v>543.952</v>
      </c>
      <c r="AD119" s="17">
        <v>720.33500000000004</v>
      </c>
      <c r="AE119" s="17">
        <v>681.97</v>
      </c>
      <c r="AF119" s="17">
        <v>685.21600000000001</v>
      </c>
      <c r="AG119" s="17">
        <v>707.755</v>
      </c>
      <c r="AH119" s="17">
        <v>707.755</v>
      </c>
      <c r="AI119" s="17">
        <v>707.755</v>
      </c>
      <c r="AJ119" s="17">
        <v>649.11400000000003</v>
      </c>
      <c r="AK119" s="17">
        <v>702.88599999999997</v>
      </c>
      <c r="AL119" s="17">
        <v>764.33500000000004</v>
      </c>
      <c r="AM119" s="17">
        <v>720.00900000000001</v>
      </c>
      <c r="AN119" s="17">
        <v>720.00900000000001</v>
      </c>
      <c r="AO119" s="17">
        <v>683.80200000000002</v>
      </c>
      <c r="AP119" s="17">
        <v>735.66800000000001</v>
      </c>
    </row>
    <row r="120" spans="1:42" x14ac:dyDescent="0.35">
      <c r="A120" s="52"/>
      <c r="B120" s="17">
        <v>659.58799999999997</v>
      </c>
      <c r="C120" s="17">
        <v>659.58799999999997</v>
      </c>
      <c r="D120" s="17">
        <v>657.62199999999996</v>
      </c>
      <c r="E120" s="17">
        <v>681.87</v>
      </c>
      <c r="F120" s="17">
        <v>684.44</v>
      </c>
      <c r="G120" s="17">
        <v>723.51</v>
      </c>
      <c r="H120" s="17">
        <v>708.452</v>
      </c>
      <c r="I120" s="17">
        <v>647.71100000000001</v>
      </c>
      <c r="J120" s="17">
        <v>667.23800000000006</v>
      </c>
      <c r="K120" s="17">
        <v>708.61800000000005</v>
      </c>
      <c r="L120" s="17">
        <v>663.90700000000004</v>
      </c>
      <c r="M120" s="17">
        <v>707.58</v>
      </c>
      <c r="N120" s="17">
        <v>667.89400000000001</v>
      </c>
      <c r="O120" s="17">
        <v>668.82</v>
      </c>
      <c r="P120" s="17">
        <v>684.23699999999997</v>
      </c>
      <c r="Q120" s="17">
        <v>710.35</v>
      </c>
      <c r="R120" s="17">
        <v>678.52700000000004</v>
      </c>
      <c r="S120" s="17">
        <v>681.06500000000005</v>
      </c>
      <c r="T120" s="17">
        <v>677.63800000000003</v>
      </c>
      <c r="U120" s="17">
        <v>697.096</v>
      </c>
      <c r="V120" s="17">
        <v>658.68</v>
      </c>
      <c r="W120" s="17">
        <v>675.94799999999998</v>
      </c>
      <c r="X120" s="17">
        <v>621.02800000000002</v>
      </c>
      <c r="Y120" s="17">
        <v>545.87400000000002</v>
      </c>
      <c r="Z120" s="17">
        <v>609.01700000000005</v>
      </c>
      <c r="AA120" s="17">
        <v>677.24599999999998</v>
      </c>
      <c r="AB120" s="17">
        <v>617.447</v>
      </c>
      <c r="AC120" s="17">
        <v>545.35900000000004</v>
      </c>
      <c r="AD120" s="17">
        <v>720.62599999999998</v>
      </c>
      <c r="AE120" s="17">
        <v>682.11800000000005</v>
      </c>
      <c r="AF120" s="17">
        <v>686.14</v>
      </c>
      <c r="AG120" s="17">
        <v>708.12300000000005</v>
      </c>
      <c r="AH120" s="17">
        <v>708.12300000000005</v>
      </c>
      <c r="AI120" s="17">
        <v>708.12300000000005</v>
      </c>
      <c r="AJ120" s="17">
        <v>649.51300000000003</v>
      </c>
      <c r="AK120" s="17">
        <v>703.86500000000001</v>
      </c>
      <c r="AL120" s="17">
        <v>764.96600000000001</v>
      </c>
      <c r="AM120" s="17">
        <v>720.11400000000003</v>
      </c>
      <c r="AN120" s="17">
        <v>720.11400000000003</v>
      </c>
      <c r="AO120" s="17">
        <v>683.86599999999999</v>
      </c>
      <c r="AP120" s="17">
        <v>736.18299999999999</v>
      </c>
    </row>
    <row r="121" spans="1:42" x14ac:dyDescent="0.35">
      <c r="A121" s="52"/>
      <c r="B121" s="17">
        <v>662.72699999999998</v>
      </c>
      <c r="C121" s="17">
        <v>662.72699999999998</v>
      </c>
      <c r="D121" s="17">
        <v>658.03800000000001</v>
      </c>
      <c r="E121" s="17">
        <v>682.65599999999995</v>
      </c>
      <c r="F121" s="17">
        <v>684.58900000000006</v>
      </c>
      <c r="G121" s="17">
        <v>724.24</v>
      </c>
      <c r="H121" s="17">
        <v>709.77800000000002</v>
      </c>
      <c r="I121" s="17">
        <v>647.97199999999998</v>
      </c>
      <c r="J121" s="17">
        <v>668.20299999999997</v>
      </c>
      <c r="K121" s="17">
        <v>709.51700000000005</v>
      </c>
      <c r="L121" s="17">
        <v>664.34</v>
      </c>
      <c r="M121" s="17">
        <v>708.10299999999995</v>
      </c>
      <c r="N121" s="17">
        <v>668.57299999999998</v>
      </c>
      <c r="O121" s="17">
        <v>669.12400000000002</v>
      </c>
      <c r="P121" s="17">
        <v>684.43700000000001</v>
      </c>
      <c r="Q121" s="17">
        <v>711.02499999999998</v>
      </c>
      <c r="R121" s="17">
        <v>680.07</v>
      </c>
      <c r="S121" s="17">
        <v>681.7</v>
      </c>
      <c r="T121" s="17">
        <v>679.74400000000003</v>
      </c>
      <c r="U121" s="17">
        <v>697.52800000000002</v>
      </c>
      <c r="V121" s="17">
        <v>659.38199999999995</v>
      </c>
      <c r="W121" s="17">
        <v>676.06399999999996</v>
      </c>
      <c r="X121" s="17">
        <v>622.83399999999995</v>
      </c>
      <c r="Y121" s="17">
        <v>546.76099999999997</v>
      </c>
      <c r="Z121" s="17">
        <v>609.28099999999995</v>
      </c>
      <c r="AA121" s="17">
        <v>677.71299999999997</v>
      </c>
      <c r="AB121" s="17">
        <v>618.07100000000003</v>
      </c>
      <c r="AC121" s="17">
        <v>548.59</v>
      </c>
      <c r="AD121" s="17">
        <v>720.92700000000002</v>
      </c>
      <c r="AE121" s="17">
        <v>682.91</v>
      </c>
      <c r="AF121" s="17">
        <v>686.15099999999995</v>
      </c>
      <c r="AG121" s="17">
        <v>709.12400000000002</v>
      </c>
      <c r="AH121" s="17">
        <v>709.12400000000002</v>
      </c>
      <c r="AI121" s="17">
        <v>709.12400000000002</v>
      </c>
      <c r="AJ121" s="17">
        <v>649.58900000000006</v>
      </c>
      <c r="AK121" s="17">
        <v>704.35900000000004</v>
      </c>
      <c r="AL121" s="17">
        <v>765.32600000000002</v>
      </c>
      <c r="AM121" s="17">
        <v>720.40099999999995</v>
      </c>
      <c r="AN121" s="17">
        <v>720.40099999999995</v>
      </c>
      <c r="AO121" s="17">
        <v>683.971</v>
      </c>
      <c r="AP121" s="17">
        <v>736.49199999999996</v>
      </c>
    </row>
    <row r="122" spans="1:42" x14ac:dyDescent="0.35">
      <c r="A122" s="52"/>
      <c r="B122" s="17">
        <v>663.28399999999999</v>
      </c>
      <c r="C122" s="17">
        <v>663.28399999999999</v>
      </c>
      <c r="D122" s="17">
        <v>658.74099999999999</v>
      </c>
      <c r="E122" s="17">
        <v>682.65899999999999</v>
      </c>
      <c r="F122" s="17">
        <v>685.27599999999995</v>
      </c>
      <c r="G122" s="17">
        <v>724.60599999999999</v>
      </c>
      <c r="H122" s="17">
        <v>710.96</v>
      </c>
      <c r="I122" s="17">
        <v>648.37900000000002</v>
      </c>
      <c r="J122" s="17">
        <v>668.80399999999997</v>
      </c>
      <c r="K122" s="17">
        <v>711.72299999999996</v>
      </c>
      <c r="L122" s="17">
        <v>665.19600000000003</v>
      </c>
      <c r="M122" s="17">
        <v>709.21199999999999</v>
      </c>
      <c r="N122" s="17">
        <v>669.41200000000003</v>
      </c>
      <c r="O122" s="17">
        <v>669.17700000000002</v>
      </c>
      <c r="P122" s="17">
        <v>684.72199999999998</v>
      </c>
      <c r="Q122" s="17">
        <v>711.23</v>
      </c>
      <c r="R122" s="17">
        <v>681.84400000000005</v>
      </c>
      <c r="S122" s="17">
        <v>682.61500000000001</v>
      </c>
      <c r="T122" s="17">
        <v>685.846</v>
      </c>
      <c r="U122" s="17">
        <v>697.76900000000001</v>
      </c>
      <c r="V122" s="17">
        <v>659.58199999999999</v>
      </c>
      <c r="W122" s="17">
        <v>676.84699999999998</v>
      </c>
      <c r="X122" s="17">
        <v>626.94500000000005</v>
      </c>
      <c r="Y122" s="17">
        <v>549.41999999999996</v>
      </c>
      <c r="Z122" s="17">
        <v>611.5</v>
      </c>
      <c r="AA122" s="17">
        <v>678.21500000000003</v>
      </c>
      <c r="AB122" s="17">
        <v>618.55799999999999</v>
      </c>
      <c r="AC122" s="17">
        <v>550.74599999999998</v>
      </c>
      <c r="AD122" s="17">
        <v>721.16899999999998</v>
      </c>
      <c r="AE122" s="17">
        <v>682.98299999999995</v>
      </c>
      <c r="AF122" s="17">
        <v>688.25699999999995</v>
      </c>
      <c r="AG122" s="17">
        <v>709.32100000000003</v>
      </c>
      <c r="AH122" s="17">
        <v>709.32100000000003</v>
      </c>
      <c r="AI122" s="17">
        <v>709.32100000000003</v>
      </c>
      <c r="AJ122" s="17">
        <v>649.63</v>
      </c>
      <c r="AK122" s="17">
        <v>704.69</v>
      </c>
      <c r="AL122" s="17">
        <v>765.46699999999998</v>
      </c>
      <c r="AM122" s="17">
        <v>720.48800000000006</v>
      </c>
      <c r="AN122" s="17">
        <v>720.48800000000006</v>
      </c>
      <c r="AO122" s="17">
        <v>684.23900000000003</v>
      </c>
      <c r="AP122" s="17">
        <v>737.28200000000004</v>
      </c>
    </row>
    <row r="123" spans="1:42" x14ac:dyDescent="0.35">
      <c r="A123" s="52"/>
      <c r="B123" s="17">
        <v>664.298</v>
      </c>
      <c r="C123" s="17">
        <v>664.298</v>
      </c>
      <c r="D123" s="17">
        <v>659.29</v>
      </c>
      <c r="E123" s="17">
        <v>683.68700000000001</v>
      </c>
      <c r="F123" s="17">
        <v>685.71400000000006</v>
      </c>
      <c r="G123" s="17">
        <v>724.67700000000002</v>
      </c>
      <c r="H123" s="17">
        <v>710.99800000000005</v>
      </c>
      <c r="I123" s="17">
        <v>648.53700000000003</v>
      </c>
      <c r="J123" s="17">
        <v>668.84500000000003</v>
      </c>
      <c r="K123" s="17">
        <v>712.548</v>
      </c>
      <c r="L123" s="17">
        <v>665.69600000000003</v>
      </c>
      <c r="M123" s="17">
        <v>710.93499999999995</v>
      </c>
      <c r="N123" s="17">
        <v>669.62400000000002</v>
      </c>
      <c r="O123" s="17">
        <v>669.54</v>
      </c>
      <c r="P123" s="17">
        <v>684.93299999999999</v>
      </c>
      <c r="Q123" s="17">
        <v>711.29700000000003</v>
      </c>
      <c r="R123" s="17">
        <v>682.00900000000001</v>
      </c>
      <c r="S123" s="17">
        <v>683.23400000000004</v>
      </c>
      <c r="T123" s="17">
        <v>686.00400000000002</v>
      </c>
      <c r="U123" s="17">
        <v>697.827</v>
      </c>
      <c r="V123" s="17">
        <v>659.86900000000003</v>
      </c>
      <c r="W123" s="17">
        <v>676.95500000000004</v>
      </c>
      <c r="X123" s="17">
        <v>627.48</v>
      </c>
      <c r="Y123" s="17">
        <v>549.77599999999995</v>
      </c>
      <c r="Z123" s="17">
        <v>613.52</v>
      </c>
      <c r="AA123" s="17">
        <v>679.66600000000005</v>
      </c>
      <c r="AB123" s="17">
        <v>620.84299999999996</v>
      </c>
      <c r="AC123" s="17">
        <v>551.15499999999997</v>
      </c>
      <c r="AD123" s="17">
        <v>721.34699999999998</v>
      </c>
      <c r="AE123" s="17">
        <v>684.22799999999995</v>
      </c>
      <c r="AF123" s="17">
        <v>688.50599999999997</v>
      </c>
      <c r="AG123" s="17">
        <v>710.31700000000001</v>
      </c>
      <c r="AH123" s="17">
        <v>710.31700000000001</v>
      </c>
      <c r="AI123" s="17">
        <v>710.31700000000001</v>
      </c>
      <c r="AJ123" s="17">
        <v>649.67200000000003</v>
      </c>
      <c r="AK123" s="17">
        <v>704.88800000000003</v>
      </c>
      <c r="AL123" s="17">
        <v>766.46600000000001</v>
      </c>
      <c r="AM123" s="17">
        <v>720.57</v>
      </c>
      <c r="AN123" s="17">
        <v>720.57</v>
      </c>
      <c r="AO123" s="17">
        <v>684.279</v>
      </c>
      <c r="AP123" s="17">
        <v>737.36699999999996</v>
      </c>
    </row>
    <row r="124" spans="1:42" x14ac:dyDescent="0.35">
      <c r="A124" s="52"/>
      <c r="B124" s="17">
        <v>664.36900000000003</v>
      </c>
      <c r="C124" s="17">
        <v>664.36900000000003</v>
      </c>
      <c r="D124" s="17">
        <v>659.66700000000003</v>
      </c>
      <c r="E124" s="17">
        <v>683.9</v>
      </c>
      <c r="F124" s="17">
        <v>686.29100000000005</v>
      </c>
      <c r="G124" s="17">
        <v>725.95899999999995</v>
      </c>
      <c r="H124" s="17">
        <v>712.51199999999994</v>
      </c>
      <c r="I124" s="17">
        <v>650.03399999999999</v>
      </c>
      <c r="J124" s="17">
        <v>668.86099999999999</v>
      </c>
      <c r="K124" s="17">
        <v>712.85500000000002</v>
      </c>
      <c r="L124" s="17">
        <v>665.93399999999997</v>
      </c>
      <c r="M124" s="17">
        <v>712.14800000000002</v>
      </c>
      <c r="N124" s="17">
        <v>669.66899999999998</v>
      </c>
      <c r="O124" s="17">
        <v>671.12300000000005</v>
      </c>
      <c r="P124" s="17">
        <v>685.87800000000004</v>
      </c>
      <c r="Q124" s="17">
        <v>711.38499999999999</v>
      </c>
      <c r="R124" s="17">
        <v>682.36599999999999</v>
      </c>
      <c r="S124" s="17">
        <v>683.35</v>
      </c>
      <c r="T124" s="17">
        <v>691.92</v>
      </c>
      <c r="U124" s="17">
        <v>698.52700000000004</v>
      </c>
      <c r="V124" s="17">
        <v>661.51499999999999</v>
      </c>
      <c r="W124" s="17">
        <v>677.4</v>
      </c>
      <c r="X124" s="17">
        <v>628.08399999999995</v>
      </c>
      <c r="Y124" s="17">
        <v>554.47699999999998</v>
      </c>
      <c r="Z124" s="17">
        <v>614.21199999999999</v>
      </c>
      <c r="AA124" s="17">
        <v>681.33100000000002</v>
      </c>
      <c r="AB124" s="17">
        <v>622.01400000000001</v>
      </c>
      <c r="AC124" s="17">
        <v>554.77200000000005</v>
      </c>
      <c r="AD124" s="17">
        <v>721.63599999999997</v>
      </c>
      <c r="AE124" s="17">
        <v>684.53700000000003</v>
      </c>
      <c r="AF124" s="17">
        <v>689.79700000000003</v>
      </c>
      <c r="AG124" s="17">
        <v>710.57799999999997</v>
      </c>
      <c r="AH124" s="17">
        <v>710.57799999999997</v>
      </c>
      <c r="AI124" s="17">
        <v>710.57799999999997</v>
      </c>
      <c r="AJ124" s="17">
        <v>651.25800000000004</v>
      </c>
      <c r="AK124" s="17">
        <v>705.779</v>
      </c>
      <c r="AL124" s="17">
        <v>766.59100000000001</v>
      </c>
      <c r="AM124" s="17">
        <v>720.596</v>
      </c>
      <c r="AN124" s="17">
        <v>720.596</v>
      </c>
      <c r="AO124" s="17">
        <v>684.76700000000005</v>
      </c>
      <c r="AP124" s="17">
        <v>737.39700000000005</v>
      </c>
    </row>
    <row r="125" spans="1:42" x14ac:dyDescent="0.35">
      <c r="A125" s="52"/>
      <c r="B125" s="17">
        <v>664.95399999999995</v>
      </c>
      <c r="C125" s="17">
        <v>664.95399999999995</v>
      </c>
      <c r="D125" s="17">
        <v>659.73400000000004</v>
      </c>
      <c r="E125" s="17">
        <v>686.52099999999996</v>
      </c>
      <c r="F125" s="17">
        <v>686.85400000000004</v>
      </c>
      <c r="G125" s="17">
        <v>726.36699999999996</v>
      </c>
      <c r="H125" s="17">
        <v>712.56</v>
      </c>
      <c r="I125" s="17">
        <v>650.43899999999996</v>
      </c>
      <c r="J125" s="17">
        <v>668.99199999999996</v>
      </c>
      <c r="K125" s="17">
        <v>713.21400000000006</v>
      </c>
      <c r="L125" s="17">
        <v>666.30499999999995</v>
      </c>
      <c r="M125" s="17">
        <v>712.34500000000003</v>
      </c>
      <c r="N125" s="17">
        <v>670.16499999999996</v>
      </c>
      <c r="O125" s="17">
        <v>672.78</v>
      </c>
      <c r="P125" s="17">
        <v>685.98</v>
      </c>
      <c r="Q125" s="17">
        <v>711.73699999999997</v>
      </c>
      <c r="R125" s="17">
        <v>682.72299999999996</v>
      </c>
      <c r="S125" s="17">
        <v>684.06200000000001</v>
      </c>
      <c r="T125" s="17">
        <v>692.04700000000003</v>
      </c>
      <c r="U125" s="17">
        <v>699.60699999999997</v>
      </c>
      <c r="V125" s="17">
        <v>661.62</v>
      </c>
      <c r="W125" s="17">
        <v>677.70600000000002</v>
      </c>
      <c r="X125" s="17">
        <v>629.04100000000005</v>
      </c>
      <c r="Y125" s="17">
        <v>554.57299999999998</v>
      </c>
      <c r="Z125" s="17">
        <v>616.30899999999997</v>
      </c>
      <c r="AA125" s="17">
        <v>681.49800000000005</v>
      </c>
      <c r="AB125" s="17">
        <v>622.51800000000003</v>
      </c>
      <c r="AC125" s="17">
        <v>555.80200000000002</v>
      </c>
      <c r="AD125" s="17">
        <v>722.32500000000005</v>
      </c>
      <c r="AE125" s="17">
        <v>687.928</v>
      </c>
      <c r="AF125" s="17">
        <v>689.803</v>
      </c>
      <c r="AG125" s="17">
        <v>710.68899999999996</v>
      </c>
      <c r="AH125" s="17">
        <v>710.68899999999996</v>
      </c>
      <c r="AI125" s="17">
        <v>710.68899999999996</v>
      </c>
      <c r="AJ125" s="17">
        <v>652.07399999999996</v>
      </c>
      <c r="AK125" s="17">
        <v>709.43299999999999</v>
      </c>
      <c r="AL125" s="17">
        <v>767.89</v>
      </c>
      <c r="AM125" s="17">
        <v>720.60900000000004</v>
      </c>
      <c r="AN125" s="17">
        <v>720.60900000000004</v>
      </c>
      <c r="AO125" s="17">
        <v>685.60199999999998</v>
      </c>
      <c r="AP125" s="17">
        <v>740.67</v>
      </c>
    </row>
    <row r="126" spans="1:42" x14ac:dyDescent="0.35">
      <c r="A126" s="52"/>
      <c r="B126" s="17">
        <v>666.04399999999998</v>
      </c>
      <c r="C126" s="17">
        <v>666.04399999999998</v>
      </c>
      <c r="D126" s="17">
        <v>661.01</v>
      </c>
      <c r="E126" s="17">
        <v>687.64700000000005</v>
      </c>
      <c r="F126" s="17">
        <v>687.86900000000003</v>
      </c>
      <c r="G126" s="17">
        <v>726.58600000000001</v>
      </c>
      <c r="H126" s="17">
        <v>712.64599999999996</v>
      </c>
      <c r="I126" s="17">
        <v>651.07399999999996</v>
      </c>
      <c r="J126" s="17">
        <v>669.11099999999999</v>
      </c>
      <c r="K126" s="17">
        <v>714.69500000000005</v>
      </c>
      <c r="L126" s="17">
        <v>668.61800000000005</v>
      </c>
      <c r="M126" s="17">
        <v>712.57899999999995</v>
      </c>
      <c r="N126" s="17">
        <v>670.19799999999998</v>
      </c>
      <c r="O126" s="17">
        <v>673.66399999999999</v>
      </c>
      <c r="P126" s="17">
        <v>686.18</v>
      </c>
      <c r="Q126" s="17">
        <v>712.26700000000005</v>
      </c>
      <c r="R126" s="17">
        <v>683.05600000000004</v>
      </c>
      <c r="S126" s="17">
        <v>684.41499999999996</v>
      </c>
      <c r="T126" s="17">
        <v>693.87599999999998</v>
      </c>
      <c r="U126" s="17">
        <v>699.70500000000004</v>
      </c>
      <c r="V126" s="17">
        <v>661.65099999999995</v>
      </c>
      <c r="W126" s="17">
        <v>677.88800000000003</v>
      </c>
      <c r="X126" s="17">
        <v>629.61699999999996</v>
      </c>
      <c r="Y126" s="17">
        <v>554.64</v>
      </c>
      <c r="Z126" s="17">
        <v>617.33500000000004</v>
      </c>
      <c r="AA126" s="17">
        <v>684.52</v>
      </c>
      <c r="AB126" s="17">
        <v>623.25400000000002</v>
      </c>
      <c r="AC126" s="17">
        <v>556.12599999999998</v>
      </c>
      <c r="AD126" s="17">
        <v>722.41600000000005</v>
      </c>
      <c r="AE126" s="17">
        <v>687.94500000000005</v>
      </c>
      <c r="AF126" s="17">
        <v>691.28</v>
      </c>
      <c r="AG126" s="17">
        <v>710.71600000000001</v>
      </c>
      <c r="AH126" s="17">
        <v>710.71600000000001</v>
      </c>
      <c r="AI126" s="17">
        <v>710.71600000000001</v>
      </c>
      <c r="AJ126" s="17">
        <v>652.41499999999996</v>
      </c>
      <c r="AK126" s="17">
        <v>709.52499999999998</v>
      </c>
      <c r="AL126" s="17">
        <v>768.50199999999995</v>
      </c>
      <c r="AM126" s="17">
        <v>721.31299999999999</v>
      </c>
      <c r="AN126" s="17">
        <v>721.31299999999999</v>
      </c>
      <c r="AO126" s="17">
        <v>686.23800000000006</v>
      </c>
      <c r="AP126" s="17">
        <v>741.726</v>
      </c>
    </row>
    <row r="127" spans="1:42" x14ac:dyDescent="0.35">
      <c r="A127" s="52"/>
      <c r="B127" s="17">
        <v>666.14800000000002</v>
      </c>
      <c r="C127" s="17">
        <v>666.14800000000002</v>
      </c>
      <c r="D127" s="17">
        <v>661.41200000000003</v>
      </c>
      <c r="E127" s="17">
        <v>688.702</v>
      </c>
      <c r="F127" s="17">
        <v>688.25400000000002</v>
      </c>
      <c r="G127" s="17">
        <v>726.84</v>
      </c>
      <c r="H127" s="17">
        <v>713.54399999999998</v>
      </c>
      <c r="I127" s="17">
        <v>651.37300000000005</v>
      </c>
      <c r="J127" s="17">
        <v>669.64800000000002</v>
      </c>
      <c r="K127" s="17">
        <v>715.95500000000004</v>
      </c>
      <c r="L127" s="17">
        <v>668.68799999999999</v>
      </c>
      <c r="M127" s="17">
        <v>713.11599999999999</v>
      </c>
      <c r="N127" s="17">
        <v>671.17499999999995</v>
      </c>
      <c r="O127" s="17">
        <v>675.25900000000001</v>
      </c>
      <c r="P127" s="17">
        <v>686.36</v>
      </c>
      <c r="Q127" s="17">
        <v>712.298</v>
      </c>
      <c r="R127" s="17">
        <v>683.17399999999998</v>
      </c>
      <c r="S127" s="17">
        <v>685.42399999999998</v>
      </c>
      <c r="T127" s="17">
        <v>694.46500000000003</v>
      </c>
      <c r="U127" s="17">
        <v>700.21100000000001</v>
      </c>
      <c r="V127" s="17">
        <v>663.89</v>
      </c>
      <c r="W127" s="17">
        <v>678.08900000000006</v>
      </c>
      <c r="X127" s="17">
        <v>631.19500000000005</v>
      </c>
      <c r="Y127" s="17">
        <v>555.48400000000004</v>
      </c>
      <c r="Z127" s="17">
        <v>617.78399999999999</v>
      </c>
      <c r="AA127" s="17">
        <v>684.82299999999998</v>
      </c>
      <c r="AB127" s="17">
        <v>624.62099999999998</v>
      </c>
      <c r="AC127" s="17">
        <v>556.83900000000006</v>
      </c>
      <c r="AD127" s="17">
        <v>722.64</v>
      </c>
      <c r="AE127" s="17">
        <v>687.971</v>
      </c>
      <c r="AF127" s="17">
        <v>691.55</v>
      </c>
      <c r="AG127" s="17">
        <v>711.39800000000002</v>
      </c>
      <c r="AH127" s="17">
        <v>711.39800000000002</v>
      </c>
      <c r="AI127" s="17">
        <v>711.39800000000002</v>
      </c>
      <c r="AJ127" s="17">
        <v>653.17999999999995</v>
      </c>
      <c r="AK127" s="17">
        <v>709.86900000000003</v>
      </c>
      <c r="AL127" s="17">
        <v>768.67100000000005</v>
      </c>
      <c r="AM127" s="17">
        <v>721.74300000000005</v>
      </c>
      <c r="AN127" s="17">
        <v>721.74300000000005</v>
      </c>
      <c r="AO127" s="17">
        <v>686.83600000000001</v>
      </c>
      <c r="AP127" s="17">
        <v>741.94799999999998</v>
      </c>
    </row>
    <row r="128" spans="1:42" x14ac:dyDescent="0.35">
      <c r="A128" s="52"/>
      <c r="B128" s="17">
        <v>666.72799999999995</v>
      </c>
      <c r="C128" s="17">
        <v>666.72799999999995</v>
      </c>
      <c r="D128" s="17">
        <v>661.47900000000004</v>
      </c>
      <c r="E128" s="17">
        <v>690.55899999999997</v>
      </c>
      <c r="F128" s="17">
        <v>688.63800000000003</v>
      </c>
      <c r="G128" s="17">
        <v>726.97400000000005</v>
      </c>
      <c r="H128" s="17">
        <v>713.89099999999996</v>
      </c>
      <c r="I128" s="17">
        <v>651.74800000000005</v>
      </c>
      <c r="J128" s="17">
        <v>669.78200000000004</v>
      </c>
      <c r="K128" s="17">
        <v>716.16600000000005</v>
      </c>
      <c r="L128" s="17">
        <v>669.77800000000002</v>
      </c>
      <c r="M128" s="17">
        <v>713.54700000000003</v>
      </c>
      <c r="N128" s="17">
        <v>674.29300000000001</v>
      </c>
      <c r="O128" s="17">
        <v>675.92</v>
      </c>
      <c r="P128" s="17">
        <v>686.59299999999996</v>
      </c>
      <c r="Q128" s="17">
        <v>712.30700000000002</v>
      </c>
      <c r="R128" s="17">
        <v>684.04200000000003</v>
      </c>
      <c r="S128" s="17">
        <v>686.13599999999997</v>
      </c>
      <c r="T128" s="17">
        <v>696.07899999999995</v>
      </c>
      <c r="U128" s="17">
        <v>700.39200000000005</v>
      </c>
      <c r="V128" s="17">
        <v>663.93299999999999</v>
      </c>
      <c r="W128" s="17">
        <v>678.94600000000003</v>
      </c>
      <c r="X128" s="17">
        <v>631.774</v>
      </c>
      <c r="Y128" s="17">
        <v>555.78099999999995</v>
      </c>
      <c r="Z128" s="17">
        <v>619.755</v>
      </c>
      <c r="AA128" s="17">
        <v>687.01700000000005</v>
      </c>
      <c r="AB128" s="17">
        <v>624.92399999999998</v>
      </c>
      <c r="AC128" s="17">
        <v>557.101</v>
      </c>
      <c r="AD128" s="17">
        <v>723.48900000000003</v>
      </c>
      <c r="AE128" s="17">
        <v>689.00300000000004</v>
      </c>
      <c r="AF128" s="17">
        <v>691.66</v>
      </c>
      <c r="AG128" s="17">
        <v>711.67</v>
      </c>
      <c r="AH128" s="17">
        <v>711.67</v>
      </c>
      <c r="AI128" s="17">
        <v>711.67</v>
      </c>
      <c r="AJ128" s="17">
        <v>654.26099999999997</v>
      </c>
      <c r="AK128" s="17">
        <v>711.81500000000005</v>
      </c>
      <c r="AL128" s="17">
        <v>769.57399999999996</v>
      </c>
      <c r="AM128" s="17">
        <v>721.79600000000005</v>
      </c>
      <c r="AN128" s="17">
        <v>721.79600000000005</v>
      </c>
      <c r="AO128" s="17">
        <v>687.61199999999997</v>
      </c>
      <c r="AP128" s="17">
        <v>742.03899999999999</v>
      </c>
    </row>
    <row r="129" spans="1:42" x14ac:dyDescent="0.35">
      <c r="A129" s="52"/>
      <c r="B129" s="17">
        <v>667.24599999999998</v>
      </c>
      <c r="C129" s="17">
        <v>667.24599999999998</v>
      </c>
      <c r="D129" s="17">
        <v>661.71600000000001</v>
      </c>
      <c r="E129" s="17">
        <v>691.30700000000002</v>
      </c>
      <c r="F129" s="17">
        <v>688.78499999999997</v>
      </c>
      <c r="G129" s="17">
        <v>728.29899999999998</v>
      </c>
      <c r="H129" s="17">
        <v>715.57299999999998</v>
      </c>
      <c r="I129" s="17">
        <v>652.98900000000003</v>
      </c>
      <c r="J129" s="17">
        <v>669.82600000000002</v>
      </c>
      <c r="K129" s="17">
        <v>716.30499999999995</v>
      </c>
      <c r="L129" s="17">
        <v>671.39099999999996</v>
      </c>
      <c r="M129" s="17">
        <v>717.08</v>
      </c>
      <c r="N129" s="17">
        <v>674.39099999999996</v>
      </c>
      <c r="O129" s="17">
        <v>676.226</v>
      </c>
      <c r="P129" s="17">
        <v>686.64099999999996</v>
      </c>
      <c r="Q129" s="17">
        <v>712.93700000000001</v>
      </c>
      <c r="R129" s="17">
        <v>684.18799999999999</v>
      </c>
      <c r="S129" s="17">
        <v>689.16200000000003</v>
      </c>
      <c r="T129" s="17">
        <v>697.12599999999998</v>
      </c>
      <c r="U129" s="17">
        <v>700.94600000000003</v>
      </c>
      <c r="V129" s="17">
        <v>664.14700000000005</v>
      </c>
      <c r="W129" s="17">
        <v>680.26099999999997</v>
      </c>
      <c r="X129" s="17">
        <v>632.25300000000004</v>
      </c>
      <c r="Y129" s="17">
        <v>556.87300000000005</v>
      </c>
      <c r="Z129" s="17">
        <v>621.476</v>
      </c>
      <c r="AA129" s="17">
        <v>687.92499999999995</v>
      </c>
      <c r="AB129" s="17">
        <v>626.024</v>
      </c>
      <c r="AC129" s="17">
        <v>558.81500000000005</v>
      </c>
      <c r="AD129" s="17">
        <v>725.14800000000002</v>
      </c>
      <c r="AE129" s="17">
        <v>689.54300000000001</v>
      </c>
      <c r="AF129" s="17">
        <v>692.20500000000004</v>
      </c>
      <c r="AG129" s="17">
        <v>712.09299999999996</v>
      </c>
      <c r="AH129" s="17">
        <v>712.09299999999996</v>
      </c>
      <c r="AI129" s="17">
        <v>712.09299999999996</v>
      </c>
      <c r="AJ129" s="17">
        <v>654.77599999999995</v>
      </c>
      <c r="AK129" s="17">
        <v>711.89400000000001</v>
      </c>
      <c r="AL129" s="17">
        <v>770.36300000000006</v>
      </c>
      <c r="AM129" s="17">
        <v>722.32500000000005</v>
      </c>
      <c r="AN129" s="17">
        <v>722.32500000000005</v>
      </c>
      <c r="AO129" s="17">
        <v>687.78</v>
      </c>
      <c r="AP129" s="17">
        <v>742.95</v>
      </c>
    </row>
    <row r="130" spans="1:42" x14ac:dyDescent="0.35">
      <c r="A130" s="52"/>
      <c r="B130" s="17">
        <v>667.78899999999999</v>
      </c>
      <c r="C130" s="17">
        <v>667.78899999999999</v>
      </c>
      <c r="D130" s="17">
        <v>662.28200000000004</v>
      </c>
      <c r="E130" s="17">
        <v>694.476</v>
      </c>
      <c r="F130" s="17">
        <v>689.22500000000002</v>
      </c>
      <c r="G130" s="17">
        <v>728.505</v>
      </c>
      <c r="H130" s="17">
        <v>716.34199999999998</v>
      </c>
      <c r="I130" s="17">
        <v>653.69200000000001</v>
      </c>
      <c r="J130" s="17">
        <v>670.98699999999997</v>
      </c>
      <c r="K130" s="17">
        <v>716.61300000000006</v>
      </c>
      <c r="L130" s="17">
        <v>672.82299999999998</v>
      </c>
      <c r="M130" s="17">
        <v>717.19799999999998</v>
      </c>
      <c r="N130" s="17">
        <v>675.23900000000003</v>
      </c>
      <c r="O130" s="17">
        <v>677.03499999999997</v>
      </c>
      <c r="P130" s="17">
        <v>686.77599999999995</v>
      </c>
      <c r="Q130" s="17">
        <v>713.03099999999995</v>
      </c>
      <c r="R130" s="17">
        <v>684.19299999999998</v>
      </c>
      <c r="S130" s="17">
        <v>690.06700000000001</v>
      </c>
      <c r="T130" s="17">
        <v>697.22500000000002</v>
      </c>
      <c r="U130" s="17">
        <v>701.14300000000003</v>
      </c>
      <c r="V130" s="17">
        <v>664.98299999999995</v>
      </c>
      <c r="W130" s="17">
        <v>680.42200000000003</v>
      </c>
      <c r="X130" s="17">
        <v>632.73099999999999</v>
      </c>
      <c r="Y130" s="17">
        <v>557.65700000000004</v>
      </c>
      <c r="Z130" s="17">
        <v>621.50400000000002</v>
      </c>
      <c r="AA130" s="17">
        <v>688.31</v>
      </c>
      <c r="AB130" s="17">
        <v>627.5</v>
      </c>
      <c r="AC130" s="17">
        <v>559.601</v>
      </c>
      <c r="AD130" s="17">
        <v>725.65099999999995</v>
      </c>
      <c r="AE130" s="17">
        <v>689.76400000000001</v>
      </c>
      <c r="AF130" s="17">
        <v>698.88300000000004</v>
      </c>
      <c r="AG130" s="17">
        <v>713.19600000000003</v>
      </c>
      <c r="AH130" s="17">
        <v>713.19600000000003</v>
      </c>
      <c r="AI130" s="17">
        <v>713.19600000000003</v>
      </c>
      <c r="AJ130" s="17">
        <v>655.31100000000004</v>
      </c>
      <c r="AK130" s="17">
        <v>712.36</v>
      </c>
      <c r="AL130" s="17">
        <v>770.98400000000004</v>
      </c>
      <c r="AM130" s="17">
        <v>722.84299999999996</v>
      </c>
      <c r="AN130" s="17">
        <v>722.84299999999996</v>
      </c>
      <c r="AO130" s="17">
        <v>688.22400000000005</v>
      </c>
      <c r="AP130" s="17">
        <v>743.03800000000001</v>
      </c>
    </row>
    <row r="131" spans="1:42" x14ac:dyDescent="0.35">
      <c r="A131" s="52"/>
      <c r="B131" s="17">
        <v>668.15099999999995</v>
      </c>
      <c r="C131" s="17">
        <v>668.15099999999995</v>
      </c>
      <c r="D131" s="17">
        <v>663.12699999999995</v>
      </c>
      <c r="E131" s="17">
        <v>694.90700000000004</v>
      </c>
      <c r="F131" s="17">
        <v>689.67499999999995</v>
      </c>
      <c r="G131" s="17">
        <v>729.60900000000004</v>
      </c>
      <c r="H131" s="17">
        <v>716.38300000000004</v>
      </c>
      <c r="I131" s="17">
        <v>653.91200000000003</v>
      </c>
      <c r="J131" s="17">
        <v>671.44399999999996</v>
      </c>
      <c r="K131" s="17">
        <v>717.65700000000004</v>
      </c>
      <c r="L131" s="17">
        <v>673.30100000000004</v>
      </c>
      <c r="M131" s="17">
        <v>718.02099999999996</v>
      </c>
      <c r="N131" s="17">
        <v>675.29899999999998</v>
      </c>
      <c r="O131" s="17">
        <v>677.23800000000006</v>
      </c>
      <c r="P131" s="17">
        <v>686.90499999999997</v>
      </c>
      <c r="Q131" s="17">
        <v>713.25300000000004</v>
      </c>
      <c r="R131" s="17">
        <v>684.37800000000004</v>
      </c>
      <c r="S131" s="17">
        <v>690.78800000000001</v>
      </c>
      <c r="T131" s="17">
        <v>698.13199999999995</v>
      </c>
      <c r="U131" s="17">
        <v>701.53499999999997</v>
      </c>
      <c r="V131" s="17">
        <v>665.63400000000001</v>
      </c>
      <c r="W131" s="17">
        <v>680.46900000000005</v>
      </c>
      <c r="X131" s="17">
        <v>634.346</v>
      </c>
      <c r="Y131" s="17">
        <v>561.48699999999997</v>
      </c>
      <c r="Z131" s="17">
        <v>623.28700000000003</v>
      </c>
      <c r="AA131" s="17">
        <v>690.86699999999996</v>
      </c>
      <c r="AB131" s="17">
        <v>627.57299999999998</v>
      </c>
      <c r="AC131" s="17">
        <v>561.97900000000004</v>
      </c>
      <c r="AD131" s="17">
        <v>726.51499999999999</v>
      </c>
      <c r="AE131" s="17">
        <v>689.78499999999997</v>
      </c>
      <c r="AF131" s="17">
        <v>698.95699999999999</v>
      </c>
      <c r="AG131" s="17">
        <v>715.78800000000001</v>
      </c>
      <c r="AH131" s="17">
        <v>715.78800000000001</v>
      </c>
      <c r="AI131" s="17">
        <v>715.78800000000001</v>
      </c>
      <c r="AJ131" s="17">
        <v>655.85</v>
      </c>
      <c r="AK131" s="17">
        <v>712.41</v>
      </c>
      <c r="AL131" s="17">
        <v>771.49199999999996</v>
      </c>
      <c r="AM131" s="17">
        <v>723.27599999999995</v>
      </c>
      <c r="AN131" s="17">
        <v>723.27599999999995</v>
      </c>
      <c r="AO131" s="17">
        <v>690.673</v>
      </c>
      <c r="AP131" s="17">
        <v>745.22</v>
      </c>
    </row>
    <row r="132" spans="1:42" x14ac:dyDescent="0.35">
      <c r="A132" s="52"/>
      <c r="B132" s="17">
        <v>670.47299999999996</v>
      </c>
      <c r="C132" s="17">
        <v>670.47299999999996</v>
      </c>
      <c r="D132" s="17">
        <v>663.35500000000002</v>
      </c>
      <c r="E132" s="17">
        <v>695.08699999999999</v>
      </c>
      <c r="F132" s="17">
        <v>690.05600000000004</v>
      </c>
      <c r="G132" s="17">
        <v>729.85599999999999</v>
      </c>
      <c r="H132" s="17">
        <v>716.56</v>
      </c>
      <c r="I132" s="17">
        <v>655.73400000000004</v>
      </c>
      <c r="J132" s="17">
        <v>671.76099999999997</v>
      </c>
      <c r="K132" s="17">
        <v>718.55799999999999</v>
      </c>
      <c r="L132" s="17">
        <v>673.30200000000002</v>
      </c>
      <c r="M132" s="17">
        <v>720.39800000000002</v>
      </c>
      <c r="N132" s="17">
        <v>675.66399999999999</v>
      </c>
      <c r="O132" s="17">
        <v>677.34400000000005</v>
      </c>
      <c r="P132" s="17">
        <v>686.99</v>
      </c>
      <c r="Q132" s="17">
        <v>714.54700000000003</v>
      </c>
      <c r="R132" s="17">
        <v>685.67100000000005</v>
      </c>
      <c r="S132" s="17">
        <v>691.25900000000001</v>
      </c>
      <c r="T132" s="17">
        <v>699.47900000000004</v>
      </c>
      <c r="U132" s="17">
        <v>703.85</v>
      </c>
      <c r="V132" s="17">
        <v>665.73199999999997</v>
      </c>
      <c r="W132" s="17">
        <v>682.52099999999996</v>
      </c>
      <c r="X132" s="17">
        <v>637.60599999999999</v>
      </c>
      <c r="Y132" s="17">
        <v>564.40800000000002</v>
      </c>
      <c r="Z132" s="17">
        <v>623.77300000000002</v>
      </c>
      <c r="AA132" s="17">
        <v>692.44799999999998</v>
      </c>
      <c r="AB132" s="17">
        <v>628.33900000000006</v>
      </c>
      <c r="AC132" s="17">
        <v>563.44200000000001</v>
      </c>
      <c r="AD132" s="17">
        <v>727.88300000000004</v>
      </c>
      <c r="AE132" s="17">
        <v>692.30200000000002</v>
      </c>
      <c r="AF132" s="17">
        <v>699.68299999999999</v>
      </c>
      <c r="AG132" s="17">
        <v>718.82600000000002</v>
      </c>
      <c r="AH132" s="17">
        <v>718.82600000000002</v>
      </c>
      <c r="AI132" s="17">
        <v>718.82600000000002</v>
      </c>
      <c r="AJ132" s="17">
        <v>656.73900000000003</v>
      </c>
      <c r="AK132" s="17">
        <v>712.56299999999999</v>
      </c>
      <c r="AL132" s="17">
        <v>771.64499999999998</v>
      </c>
      <c r="AM132" s="17">
        <v>723.63699999999994</v>
      </c>
      <c r="AN132" s="17">
        <v>723.63699999999994</v>
      </c>
      <c r="AO132" s="17">
        <v>692.48099999999999</v>
      </c>
      <c r="AP132" s="17">
        <v>745.255</v>
      </c>
    </row>
    <row r="133" spans="1:42" x14ac:dyDescent="0.35">
      <c r="A133" s="52"/>
      <c r="B133" s="17">
        <v>671.11800000000005</v>
      </c>
      <c r="C133" s="17">
        <v>671.11800000000005</v>
      </c>
      <c r="D133" s="17">
        <v>663.52</v>
      </c>
      <c r="E133" s="17">
        <v>695.27</v>
      </c>
      <c r="F133" s="17">
        <v>691.43200000000002</v>
      </c>
      <c r="G133" s="17">
        <v>729.87199999999996</v>
      </c>
      <c r="H133" s="17">
        <v>716.62199999999996</v>
      </c>
      <c r="I133" s="17">
        <v>655.86300000000006</v>
      </c>
      <c r="J133" s="17">
        <v>671.87199999999996</v>
      </c>
      <c r="K133" s="17">
        <v>718.59799999999996</v>
      </c>
      <c r="L133" s="17">
        <v>673.63199999999995</v>
      </c>
      <c r="M133" s="17">
        <v>720.45</v>
      </c>
      <c r="N133" s="17">
        <v>677.53700000000003</v>
      </c>
      <c r="O133" s="17">
        <v>679.08699999999999</v>
      </c>
      <c r="P133" s="17">
        <v>687.03399999999999</v>
      </c>
      <c r="Q133" s="17">
        <v>714.75</v>
      </c>
      <c r="R133" s="17">
        <v>686.70100000000002</v>
      </c>
      <c r="S133" s="17">
        <v>693.04399999999998</v>
      </c>
      <c r="T133" s="17">
        <v>699.48699999999997</v>
      </c>
      <c r="U133" s="17">
        <v>703.95699999999999</v>
      </c>
      <c r="V133" s="17">
        <v>666.02</v>
      </c>
      <c r="W133" s="17">
        <v>682.78599999999994</v>
      </c>
      <c r="X133" s="17">
        <v>637.64099999999996</v>
      </c>
      <c r="Y133" s="17">
        <v>565.37</v>
      </c>
      <c r="Z133" s="17">
        <v>625.27099999999996</v>
      </c>
      <c r="AA133" s="17">
        <v>693.43</v>
      </c>
      <c r="AB133" s="17">
        <v>628.55499999999995</v>
      </c>
      <c r="AC133" s="17">
        <v>564.42399999999998</v>
      </c>
      <c r="AD133" s="17">
        <v>727.98500000000001</v>
      </c>
      <c r="AE133" s="17">
        <v>693.28399999999999</v>
      </c>
      <c r="AF133" s="17">
        <v>700.12400000000002</v>
      </c>
      <c r="AG133" s="17">
        <v>719.346</v>
      </c>
      <c r="AH133" s="17">
        <v>719.346</v>
      </c>
      <c r="AI133" s="17">
        <v>719.346</v>
      </c>
      <c r="AJ133" s="17">
        <v>658.17200000000003</v>
      </c>
      <c r="AK133" s="17">
        <v>713.452</v>
      </c>
      <c r="AL133" s="17">
        <v>771.94500000000005</v>
      </c>
      <c r="AM133" s="17">
        <v>723.80100000000004</v>
      </c>
      <c r="AN133" s="17">
        <v>723.80100000000004</v>
      </c>
      <c r="AO133" s="17">
        <v>694.05899999999997</v>
      </c>
      <c r="AP133" s="17">
        <v>745.42600000000004</v>
      </c>
    </row>
    <row r="134" spans="1:42" x14ac:dyDescent="0.35">
      <c r="A134" s="52"/>
      <c r="B134" s="17">
        <v>671.71699999999998</v>
      </c>
      <c r="C134" s="17">
        <v>671.71699999999998</v>
      </c>
      <c r="D134" s="17">
        <v>665.39800000000002</v>
      </c>
      <c r="E134" s="17">
        <v>695.97400000000005</v>
      </c>
      <c r="F134" s="17">
        <v>691.5</v>
      </c>
      <c r="G134" s="17">
        <v>730.37300000000005</v>
      </c>
      <c r="H134" s="17">
        <v>716.70600000000002</v>
      </c>
      <c r="I134" s="17">
        <v>656.93200000000002</v>
      </c>
      <c r="J134" s="17">
        <v>672.28700000000003</v>
      </c>
      <c r="K134" s="17">
        <v>718.91899999999998</v>
      </c>
      <c r="L134" s="17">
        <v>674.28200000000004</v>
      </c>
      <c r="M134" s="17">
        <v>721.36099999999999</v>
      </c>
      <c r="N134" s="17">
        <v>677.77800000000002</v>
      </c>
      <c r="O134" s="17">
        <v>679.50300000000004</v>
      </c>
      <c r="P134" s="17">
        <v>687.34500000000003</v>
      </c>
      <c r="Q134" s="17">
        <v>715.98199999999997</v>
      </c>
      <c r="R134" s="17">
        <v>688.15700000000004</v>
      </c>
      <c r="S134" s="17">
        <v>693.10500000000002</v>
      </c>
      <c r="T134" s="17">
        <v>700.73500000000001</v>
      </c>
      <c r="U134" s="17">
        <v>704.53700000000003</v>
      </c>
      <c r="V134" s="17">
        <v>667.06100000000004</v>
      </c>
      <c r="W134" s="17">
        <v>683.20500000000004</v>
      </c>
      <c r="X134" s="17">
        <v>638.13</v>
      </c>
      <c r="Y134" s="17">
        <v>568.827</v>
      </c>
      <c r="Z134" s="17">
        <v>626.38300000000004</v>
      </c>
      <c r="AA134" s="17">
        <v>693.53499999999997</v>
      </c>
      <c r="AB134" s="17">
        <v>628.78099999999995</v>
      </c>
      <c r="AC134" s="17">
        <v>565.39599999999996</v>
      </c>
      <c r="AD134" s="17">
        <v>728.351</v>
      </c>
      <c r="AE134" s="17">
        <v>693.673</v>
      </c>
      <c r="AF134" s="17">
        <v>701.197</v>
      </c>
      <c r="AG134" s="17">
        <v>722.67499999999995</v>
      </c>
      <c r="AH134" s="17">
        <v>722.67499999999995</v>
      </c>
      <c r="AI134" s="17">
        <v>722.67499999999995</v>
      </c>
      <c r="AJ134" s="17">
        <v>658.60199999999998</v>
      </c>
      <c r="AK134" s="17">
        <v>713.54399999999998</v>
      </c>
      <c r="AL134" s="17">
        <v>772.30799999999999</v>
      </c>
      <c r="AM134" s="17">
        <v>723.96299999999997</v>
      </c>
      <c r="AN134" s="17">
        <v>723.96299999999997</v>
      </c>
      <c r="AO134" s="17">
        <v>694.61900000000003</v>
      </c>
      <c r="AP134" s="17">
        <v>745.71199999999999</v>
      </c>
    </row>
    <row r="135" spans="1:42" x14ac:dyDescent="0.35">
      <c r="A135" s="52"/>
      <c r="B135" s="17">
        <v>672.85299999999995</v>
      </c>
      <c r="C135" s="17">
        <v>672.85299999999995</v>
      </c>
      <c r="D135" s="17">
        <v>665.43399999999997</v>
      </c>
      <c r="E135" s="17">
        <v>696.524</v>
      </c>
      <c r="F135" s="17">
        <v>692.86699999999996</v>
      </c>
      <c r="G135" s="17">
        <v>730.43200000000002</v>
      </c>
      <c r="H135" s="17">
        <v>716.78499999999997</v>
      </c>
      <c r="I135" s="17">
        <v>658.94399999999996</v>
      </c>
      <c r="J135" s="17">
        <v>673.44</v>
      </c>
      <c r="K135" s="17">
        <v>719.11</v>
      </c>
      <c r="L135" s="17">
        <v>674.38599999999997</v>
      </c>
      <c r="M135" s="17">
        <v>721.42499999999995</v>
      </c>
      <c r="N135" s="17">
        <v>677.79100000000005</v>
      </c>
      <c r="O135" s="17">
        <v>679.76</v>
      </c>
      <c r="P135" s="17">
        <v>688.41</v>
      </c>
      <c r="Q135" s="17">
        <v>716.08699999999999</v>
      </c>
      <c r="R135" s="17">
        <v>688.31200000000001</v>
      </c>
      <c r="S135" s="17">
        <v>693.47</v>
      </c>
      <c r="T135" s="17">
        <v>701.18499999999995</v>
      </c>
      <c r="U135" s="17">
        <v>705.33500000000004</v>
      </c>
      <c r="V135" s="17">
        <v>667.54100000000005</v>
      </c>
      <c r="W135" s="17">
        <v>684.07299999999998</v>
      </c>
      <c r="X135" s="17">
        <v>638.50900000000001</v>
      </c>
      <c r="Y135" s="17">
        <v>569.17499999999995</v>
      </c>
      <c r="Z135" s="17">
        <v>627.27499999999998</v>
      </c>
      <c r="AA135" s="17">
        <v>693.56200000000001</v>
      </c>
      <c r="AB135" s="17">
        <v>629.02599999999995</v>
      </c>
      <c r="AC135" s="17">
        <v>566.63599999999997</v>
      </c>
      <c r="AD135" s="17">
        <v>728.38900000000001</v>
      </c>
      <c r="AE135" s="17">
        <v>694.24800000000005</v>
      </c>
      <c r="AF135" s="17">
        <v>701.31100000000004</v>
      </c>
      <c r="AG135" s="17">
        <v>724.41099999999994</v>
      </c>
      <c r="AH135" s="17">
        <v>724.41099999999994</v>
      </c>
      <c r="AI135" s="17">
        <v>724.41099999999994</v>
      </c>
      <c r="AJ135" s="17">
        <v>658.66899999999998</v>
      </c>
      <c r="AK135" s="17">
        <v>714.24800000000005</v>
      </c>
      <c r="AL135" s="17">
        <v>773.40599999999995</v>
      </c>
      <c r="AM135" s="17">
        <v>724.04499999999996</v>
      </c>
      <c r="AN135" s="17">
        <v>724.04499999999996</v>
      </c>
      <c r="AO135" s="17">
        <v>694.70799999999997</v>
      </c>
      <c r="AP135" s="17">
        <v>747.16099999999994</v>
      </c>
    </row>
    <row r="136" spans="1:42" x14ac:dyDescent="0.35">
      <c r="A136" s="52"/>
      <c r="B136" s="17">
        <v>673.45</v>
      </c>
      <c r="C136" s="17">
        <v>673.45</v>
      </c>
      <c r="D136" s="17">
        <v>665.83</v>
      </c>
      <c r="E136" s="17">
        <v>696.89099999999996</v>
      </c>
      <c r="F136" s="17">
        <v>693.1</v>
      </c>
      <c r="G136" s="17">
        <v>730.91499999999996</v>
      </c>
      <c r="H136" s="17">
        <v>717.00300000000004</v>
      </c>
      <c r="I136" s="17">
        <v>659.34699999999998</v>
      </c>
      <c r="J136" s="17">
        <v>673.52499999999998</v>
      </c>
      <c r="K136" s="17">
        <v>719.173</v>
      </c>
      <c r="L136" s="17">
        <v>674.45899999999995</v>
      </c>
      <c r="M136" s="17">
        <v>721.46699999999998</v>
      </c>
      <c r="N136" s="17">
        <v>677.95399999999995</v>
      </c>
      <c r="O136" s="17">
        <v>681.47</v>
      </c>
      <c r="P136" s="17">
        <v>689.25300000000004</v>
      </c>
      <c r="Q136" s="17">
        <v>716.78</v>
      </c>
      <c r="R136" s="17">
        <v>688.44100000000003</v>
      </c>
      <c r="S136" s="17">
        <v>693.80600000000004</v>
      </c>
      <c r="T136" s="17">
        <v>701.37599999999998</v>
      </c>
      <c r="U136" s="17">
        <v>705.529</v>
      </c>
      <c r="V136" s="17">
        <v>667.58199999999999</v>
      </c>
      <c r="W136" s="17">
        <v>684.51199999999994</v>
      </c>
      <c r="X136" s="17">
        <v>639.50900000000001</v>
      </c>
      <c r="Y136" s="17">
        <v>572.84299999999996</v>
      </c>
      <c r="Z136" s="17">
        <v>628.26199999999994</v>
      </c>
      <c r="AA136" s="17">
        <v>693.70799999999997</v>
      </c>
      <c r="AB136" s="17">
        <v>631.64</v>
      </c>
      <c r="AC136" s="17">
        <v>567.12400000000002</v>
      </c>
      <c r="AD136" s="17">
        <v>730.50300000000004</v>
      </c>
      <c r="AE136" s="17">
        <v>697.42700000000002</v>
      </c>
      <c r="AF136" s="17">
        <v>701.56700000000001</v>
      </c>
      <c r="AG136" s="17">
        <v>725.96299999999997</v>
      </c>
      <c r="AH136" s="17">
        <v>725.96299999999997</v>
      </c>
      <c r="AI136" s="17">
        <v>725.96299999999997</v>
      </c>
      <c r="AJ136" s="17">
        <v>659.68899999999996</v>
      </c>
      <c r="AK136" s="17">
        <v>714.31299999999999</v>
      </c>
      <c r="AL136" s="17">
        <v>774.04</v>
      </c>
      <c r="AM136" s="17">
        <v>725.13199999999995</v>
      </c>
      <c r="AN136" s="17">
        <v>725.13199999999995</v>
      </c>
      <c r="AO136" s="17">
        <v>695.16600000000005</v>
      </c>
      <c r="AP136" s="17">
        <v>747.26300000000003</v>
      </c>
    </row>
    <row r="137" spans="1:42" x14ac:dyDescent="0.35">
      <c r="A137" s="52"/>
      <c r="B137" s="17">
        <v>673.50300000000004</v>
      </c>
      <c r="C137" s="17">
        <v>673.50300000000004</v>
      </c>
      <c r="D137" s="17">
        <v>666.25</v>
      </c>
      <c r="E137" s="17">
        <v>698.61699999999996</v>
      </c>
      <c r="F137" s="17">
        <v>693.39200000000005</v>
      </c>
      <c r="G137" s="17">
        <v>731.07799999999997</v>
      </c>
      <c r="H137" s="17">
        <v>717.31100000000004</v>
      </c>
      <c r="I137" s="17">
        <v>660.60299999999995</v>
      </c>
      <c r="J137" s="17">
        <v>673.84100000000001</v>
      </c>
      <c r="K137" s="17">
        <v>719.78099999999995</v>
      </c>
      <c r="L137" s="17">
        <v>674.82799999999997</v>
      </c>
      <c r="M137" s="17">
        <v>721.55100000000004</v>
      </c>
      <c r="N137" s="17">
        <v>678.471</v>
      </c>
      <c r="O137" s="17">
        <v>682.40099999999995</v>
      </c>
      <c r="P137" s="17">
        <v>690.1</v>
      </c>
      <c r="Q137" s="17">
        <v>717.80600000000004</v>
      </c>
      <c r="R137" s="17">
        <v>688.66</v>
      </c>
      <c r="S137" s="17">
        <v>694.00599999999997</v>
      </c>
      <c r="T137" s="17">
        <v>701.61800000000005</v>
      </c>
      <c r="U137" s="17">
        <v>705.92600000000004</v>
      </c>
      <c r="V137" s="17">
        <v>668.35699999999997</v>
      </c>
      <c r="W137" s="17">
        <v>684.7</v>
      </c>
      <c r="X137" s="17">
        <v>640.18299999999999</v>
      </c>
      <c r="Y137" s="17">
        <v>572.86699999999996</v>
      </c>
      <c r="Z137" s="17">
        <v>628.87400000000002</v>
      </c>
      <c r="AA137" s="17">
        <v>694.51800000000003</v>
      </c>
      <c r="AB137" s="17">
        <v>631.69799999999998</v>
      </c>
      <c r="AC137" s="17">
        <v>567.59699999999998</v>
      </c>
      <c r="AD137" s="17">
        <v>730.52800000000002</v>
      </c>
      <c r="AE137" s="17">
        <v>697.73699999999997</v>
      </c>
      <c r="AF137" s="17">
        <v>701.822</v>
      </c>
      <c r="AG137" s="17">
        <v>726.94799999999998</v>
      </c>
      <c r="AH137" s="17">
        <v>726.94799999999998</v>
      </c>
      <c r="AI137" s="17">
        <v>726.94799999999998</v>
      </c>
      <c r="AJ137" s="17">
        <v>659.87699999999995</v>
      </c>
      <c r="AK137" s="17">
        <v>715.24</v>
      </c>
      <c r="AL137" s="17">
        <v>775.02700000000004</v>
      </c>
      <c r="AM137" s="17">
        <v>725.20299999999997</v>
      </c>
      <c r="AN137" s="17">
        <v>725.20299999999997</v>
      </c>
      <c r="AO137" s="17">
        <v>695.23199999999997</v>
      </c>
      <c r="AP137" s="17">
        <v>747.48800000000006</v>
      </c>
    </row>
    <row r="138" spans="1:42" x14ac:dyDescent="0.35">
      <c r="A138" s="52"/>
      <c r="B138" s="17">
        <v>674.22500000000002</v>
      </c>
      <c r="C138" s="17">
        <v>674.22500000000002</v>
      </c>
      <c r="D138" s="17">
        <v>666.452</v>
      </c>
      <c r="E138" s="17">
        <v>698.94100000000003</v>
      </c>
      <c r="F138" s="17">
        <v>693.72699999999998</v>
      </c>
      <c r="G138" s="17">
        <v>731.15599999999995</v>
      </c>
      <c r="H138" s="17">
        <v>718.69299999999998</v>
      </c>
      <c r="I138" s="17">
        <v>661.52800000000002</v>
      </c>
      <c r="J138" s="17">
        <v>674.33600000000001</v>
      </c>
      <c r="K138" s="17">
        <v>720.53</v>
      </c>
      <c r="L138" s="17">
        <v>675.245</v>
      </c>
      <c r="M138" s="17">
        <v>722.173</v>
      </c>
      <c r="N138" s="17">
        <v>678.73199999999997</v>
      </c>
      <c r="O138" s="17">
        <v>682.53200000000004</v>
      </c>
      <c r="P138" s="17">
        <v>690.49400000000003</v>
      </c>
      <c r="Q138" s="17">
        <v>718.77300000000002</v>
      </c>
      <c r="R138" s="17">
        <v>688.93100000000004</v>
      </c>
      <c r="S138" s="17">
        <v>695.20799999999997</v>
      </c>
      <c r="T138" s="17">
        <v>702.66800000000001</v>
      </c>
      <c r="U138" s="17">
        <v>706.38900000000001</v>
      </c>
      <c r="V138" s="17">
        <v>669.54399999999998</v>
      </c>
      <c r="W138" s="17">
        <v>684.779</v>
      </c>
      <c r="X138" s="17">
        <v>640.58600000000001</v>
      </c>
      <c r="Y138" s="17">
        <v>574.28</v>
      </c>
      <c r="Z138" s="17">
        <v>630.34799999999996</v>
      </c>
      <c r="AA138" s="17">
        <v>694.58600000000001</v>
      </c>
      <c r="AB138" s="17">
        <v>631.96299999999997</v>
      </c>
      <c r="AC138" s="17">
        <v>568.49699999999996</v>
      </c>
      <c r="AD138" s="17">
        <v>730.96799999999996</v>
      </c>
      <c r="AE138" s="17">
        <v>697.78499999999997</v>
      </c>
      <c r="AF138" s="17">
        <v>702.29</v>
      </c>
      <c r="AG138" s="17">
        <v>728.03700000000003</v>
      </c>
      <c r="AH138" s="17">
        <v>728.03700000000003</v>
      </c>
      <c r="AI138" s="17">
        <v>728.03700000000003</v>
      </c>
      <c r="AJ138" s="17">
        <v>659.89599999999996</v>
      </c>
      <c r="AK138" s="17">
        <v>715.25699999999995</v>
      </c>
      <c r="AL138" s="17">
        <v>775.98900000000003</v>
      </c>
      <c r="AM138" s="17">
        <v>728.07799999999997</v>
      </c>
      <c r="AN138" s="17">
        <v>728.07799999999997</v>
      </c>
      <c r="AO138" s="17">
        <v>695.79100000000005</v>
      </c>
      <c r="AP138" s="17">
        <v>747.60699999999997</v>
      </c>
    </row>
    <row r="139" spans="1:42" x14ac:dyDescent="0.35">
      <c r="A139" s="52"/>
      <c r="B139" s="17">
        <v>675.15899999999999</v>
      </c>
      <c r="C139" s="17">
        <v>675.15899999999999</v>
      </c>
      <c r="D139" s="17">
        <v>666.51700000000005</v>
      </c>
      <c r="E139" s="17">
        <v>698.99699999999996</v>
      </c>
      <c r="F139" s="17">
        <v>695.11800000000005</v>
      </c>
      <c r="G139" s="17">
        <v>732.02700000000004</v>
      </c>
      <c r="H139" s="17">
        <v>719.63199999999995</v>
      </c>
      <c r="I139" s="17">
        <v>661.69100000000003</v>
      </c>
      <c r="J139" s="17">
        <v>675.71199999999999</v>
      </c>
      <c r="K139" s="17">
        <v>720.55100000000004</v>
      </c>
      <c r="L139" s="17">
        <v>675.92700000000002</v>
      </c>
      <c r="M139" s="17">
        <v>722.80100000000004</v>
      </c>
      <c r="N139" s="17">
        <v>681.02800000000002</v>
      </c>
      <c r="O139" s="17">
        <v>684.49699999999996</v>
      </c>
      <c r="P139" s="17">
        <v>690.70799999999997</v>
      </c>
      <c r="Q139" s="17">
        <v>719.01499999999999</v>
      </c>
      <c r="R139" s="17">
        <v>689.14499999999998</v>
      </c>
      <c r="S139" s="17">
        <v>696.90599999999995</v>
      </c>
      <c r="T139" s="17">
        <v>703.57600000000002</v>
      </c>
      <c r="U139" s="17">
        <v>706.81799999999998</v>
      </c>
      <c r="V139" s="17">
        <v>670.899</v>
      </c>
      <c r="W139" s="17">
        <v>684.83799999999997</v>
      </c>
      <c r="X139" s="17">
        <v>642.20799999999997</v>
      </c>
      <c r="Y139" s="17">
        <v>574.67999999999995</v>
      </c>
      <c r="Z139" s="17">
        <v>633.83500000000004</v>
      </c>
      <c r="AA139" s="17">
        <v>695.39200000000005</v>
      </c>
      <c r="AB139" s="17">
        <v>632.52099999999996</v>
      </c>
      <c r="AC139" s="17">
        <v>569.18600000000004</v>
      </c>
      <c r="AD139" s="17">
        <v>731.20500000000004</v>
      </c>
      <c r="AE139" s="17">
        <v>699.35699999999997</v>
      </c>
      <c r="AF139" s="17">
        <v>703.72500000000002</v>
      </c>
      <c r="AG139" s="17">
        <v>728.38599999999997</v>
      </c>
      <c r="AH139" s="17">
        <v>728.38599999999997</v>
      </c>
      <c r="AI139" s="17">
        <v>728.38599999999997</v>
      </c>
      <c r="AJ139" s="17">
        <v>660.37599999999998</v>
      </c>
      <c r="AK139" s="17">
        <v>717.15499999999997</v>
      </c>
      <c r="AL139" s="17">
        <v>776.625</v>
      </c>
      <c r="AM139" s="17">
        <v>728.55899999999997</v>
      </c>
      <c r="AN139" s="17">
        <v>728.55899999999997</v>
      </c>
      <c r="AO139" s="17">
        <v>696.27099999999996</v>
      </c>
      <c r="AP139" s="17">
        <v>748.05600000000004</v>
      </c>
    </row>
    <row r="140" spans="1:42" x14ac:dyDescent="0.35">
      <c r="A140" s="52"/>
      <c r="B140" s="17">
        <v>675.34799999999996</v>
      </c>
      <c r="C140" s="17">
        <v>675.34799999999996</v>
      </c>
      <c r="D140" s="17">
        <v>666.53800000000001</v>
      </c>
      <c r="E140" s="17">
        <v>700.11199999999997</v>
      </c>
      <c r="F140" s="17">
        <v>695.2</v>
      </c>
      <c r="G140" s="17">
        <v>732.774</v>
      </c>
      <c r="H140" s="17">
        <v>720.42600000000004</v>
      </c>
      <c r="I140" s="17">
        <v>662.22699999999998</v>
      </c>
      <c r="J140" s="17">
        <v>676.28599999999994</v>
      </c>
      <c r="K140" s="17">
        <v>721.42499999999995</v>
      </c>
      <c r="L140" s="17">
        <v>676.13400000000001</v>
      </c>
      <c r="M140" s="17">
        <v>722.80600000000004</v>
      </c>
      <c r="N140" s="17">
        <v>681.59199999999998</v>
      </c>
      <c r="O140" s="17">
        <v>684.72400000000005</v>
      </c>
      <c r="P140" s="17">
        <v>690.94299999999998</v>
      </c>
      <c r="Q140" s="17">
        <v>719.19500000000005</v>
      </c>
      <c r="R140" s="17">
        <v>691.43799999999999</v>
      </c>
      <c r="S140" s="17">
        <v>696.97799999999995</v>
      </c>
      <c r="T140" s="17">
        <v>705.17</v>
      </c>
      <c r="U140" s="17">
        <v>708.05499999999995</v>
      </c>
      <c r="V140" s="17">
        <v>671.84</v>
      </c>
      <c r="W140" s="17">
        <v>684.90200000000004</v>
      </c>
      <c r="X140" s="17">
        <v>643.03399999999999</v>
      </c>
      <c r="Y140" s="17">
        <v>574.97299999999996</v>
      </c>
      <c r="Z140" s="17">
        <v>634.84</v>
      </c>
      <c r="AA140" s="17">
        <v>696.22900000000004</v>
      </c>
      <c r="AB140" s="17">
        <v>632.755</v>
      </c>
      <c r="AC140" s="17">
        <v>569.80399999999997</v>
      </c>
      <c r="AD140" s="17">
        <v>731.77300000000002</v>
      </c>
      <c r="AE140" s="17">
        <v>704.94600000000003</v>
      </c>
      <c r="AF140" s="17">
        <v>704.20699999999999</v>
      </c>
      <c r="AG140" s="17">
        <v>730.36400000000003</v>
      </c>
      <c r="AH140" s="17">
        <v>730.36400000000003</v>
      </c>
      <c r="AI140" s="17">
        <v>730.36400000000003</v>
      </c>
      <c r="AJ140" s="17">
        <v>660.54499999999996</v>
      </c>
      <c r="AK140" s="17">
        <v>717.43</v>
      </c>
      <c r="AL140" s="17">
        <v>777.31799999999998</v>
      </c>
      <c r="AM140" s="17">
        <v>728.91600000000005</v>
      </c>
      <c r="AN140" s="17">
        <v>728.91600000000005</v>
      </c>
      <c r="AO140" s="17">
        <v>696.673</v>
      </c>
      <c r="AP140" s="17">
        <v>748.22500000000002</v>
      </c>
    </row>
    <row r="141" spans="1:42" x14ac:dyDescent="0.35">
      <c r="A141" s="52"/>
      <c r="B141" s="17">
        <v>675.56200000000001</v>
      </c>
      <c r="C141" s="17">
        <v>675.56200000000001</v>
      </c>
      <c r="D141" s="17">
        <v>666.89400000000001</v>
      </c>
      <c r="E141" s="17">
        <v>700.11900000000003</v>
      </c>
      <c r="F141" s="17">
        <v>695.40899999999999</v>
      </c>
      <c r="G141" s="17">
        <v>733.66700000000003</v>
      </c>
      <c r="H141" s="17">
        <v>721.09299999999996</v>
      </c>
      <c r="I141" s="17">
        <v>662.73400000000004</v>
      </c>
      <c r="J141" s="17">
        <v>676.62199999999996</v>
      </c>
      <c r="K141" s="17">
        <v>721.58500000000004</v>
      </c>
      <c r="L141" s="17">
        <v>676.33</v>
      </c>
      <c r="M141" s="17">
        <v>723.06299999999999</v>
      </c>
      <c r="N141" s="17">
        <v>683.14200000000005</v>
      </c>
      <c r="O141" s="17">
        <v>685.28300000000002</v>
      </c>
      <c r="P141" s="17">
        <v>691.14099999999996</v>
      </c>
      <c r="Q141" s="17">
        <v>719.85299999999995</v>
      </c>
      <c r="R141" s="17">
        <v>692.70299999999997</v>
      </c>
      <c r="S141" s="17">
        <v>697.57</v>
      </c>
      <c r="T141" s="17">
        <v>705.66499999999996</v>
      </c>
      <c r="U141" s="17">
        <v>708.10199999999998</v>
      </c>
      <c r="V141" s="17">
        <v>671.94899999999996</v>
      </c>
      <c r="W141" s="17">
        <v>685.27800000000002</v>
      </c>
      <c r="X141" s="17">
        <v>643.14400000000001</v>
      </c>
      <c r="Y141" s="17">
        <v>575.83000000000004</v>
      </c>
      <c r="Z141" s="17">
        <v>636.17700000000002</v>
      </c>
      <c r="AA141" s="17">
        <v>696.40599999999995</v>
      </c>
      <c r="AB141" s="17">
        <v>632.76599999999996</v>
      </c>
      <c r="AC141" s="17">
        <v>570.16800000000001</v>
      </c>
      <c r="AD141" s="17">
        <v>732.09299999999996</v>
      </c>
      <c r="AE141" s="17">
        <v>705.53300000000002</v>
      </c>
      <c r="AF141" s="17">
        <v>705.74800000000005</v>
      </c>
      <c r="AG141" s="17">
        <v>733.19500000000005</v>
      </c>
      <c r="AH141" s="17">
        <v>733.19500000000005</v>
      </c>
      <c r="AI141" s="17">
        <v>733.19500000000005</v>
      </c>
      <c r="AJ141" s="17">
        <v>661.93299999999999</v>
      </c>
      <c r="AK141" s="17">
        <v>717.87699999999995</v>
      </c>
      <c r="AL141" s="17">
        <v>777.78499999999997</v>
      </c>
      <c r="AM141" s="17">
        <v>729.11500000000001</v>
      </c>
      <c r="AN141" s="17">
        <v>729.11500000000001</v>
      </c>
      <c r="AO141" s="17">
        <v>697.94500000000005</v>
      </c>
      <c r="AP141" s="17">
        <v>748.23400000000004</v>
      </c>
    </row>
    <row r="142" spans="1:42" x14ac:dyDescent="0.35">
      <c r="A142" s="52"/>
      <c r="B142" s="17">
        <v>676.49599999999998</v>
      </c>
      <c r="C142" s="17">
        <v>676.49599999999998</v>
      </c>
      <c r="D142" s="17">
        <v>666.93799999999999</v>
      </c>
      <c r="E142" s="17">
        <v>702.55100000000004</v>
      </c>
      <c r="F142" s="17">
        <v>695.75599999999997</v>
      </c>
      <c r="G142" s="17">
        <v>733.83900000000006</v>
      </c>
      <c r="H142" s="17">
        <v>721.77200000000005</v>
      </c>
      <c r="I142" s="17">
        <v>663.52700000000004</v>
      </c>
      <c r="J142" s="17">
        <v>676.64300000000003</v>
      </c>
      <c r="K142" s="17">
        <v>721.65200000000004</v>
      </c>
      <c r="L142" s="17">
        <v>676.68499999999995</v>
      </c>
      <c r="M142" s="17">
        <v>723.08199999999999</v>
      </c>
      <c r="N142" s="17">
        <v>683.495</v>
      </c>
      <c r="O142" s="17">
        <v>685.601</v>
      </c>
      <c r="P142" s="17">
        <v>691.29499999999996</v>
      </c>
      <c r="Q142" s="17">
        <v>720.03599999999994</v>
      </c>
      <c r="R142" s="17">
        <v>694.02599999999995</v>
      </c>
      <c r="S142" s="17">
        <v>698.72900000000004</v>
      </c>
      <c r="T142" s="17">
        <v>705.77599999999995</v>
      </c>
      <c r="U142" s="17">
        <v>709.64200000000005</v>
      </c>
      <c r="V142" s="17">
        <v>672.20799999999997</v>
      </c>
      <c r="W142" s="17">
        <v>685.69600000000003</v>
      </c>
      <c r="X142" s="17">
        <v>643.32299999999998</v>
      </c>
      <c r="Y142" s="17">
        <v>576.89</v>
      </c>
      <c r="Z142" s="17">
        <v>637.74300000000005</v>
      </c>
      <c r="AA142" s="17">
        <v>697.25900000000001</v>
      </c>
      <c r="AB142" s="17">
        <v>633.99699999999996</v>
      </c>
      <c r="AC142" s="17">
        <v>570.47</v>
      </c>
      <c r="AD142" s="17">
        <v>732.53200000000004</v>
      </c>
      <c r="AE142" s="17">
        <v>706.45399999999995</v>
      </c>
      <c r="AF142" s="17">
        <v>706.39499999999998</v>
      </c>
      <c r="AG142" s="17">
        <v>735.11800000000005</v>
      </c>
      <c r="AH142" s="17">
        <v>735.11800000000005</v>
      </c>
      <c r="AI142" s="17">
        <v>735.11800000000005</v>
      </c>
      <c r="AJ142" s="17">
        <v>662.00300000000004</v>
      </c>
      <c r="AK142" s="17">
        <v>718.12400000000002</v>
      </c>
      <c r="AL142" s="17">
        <v>778.26700000000005</v>
      </c>
      <c r="AM142" s="17">
        <v>729.154</v>
      </c>
      <c r="AN142" s="17">
        <v>729.154</v>
      </c>
      <c r="AO142" s="17">
        <v>698.09900000000005</v>
      </c>
      <c r="AP142" s="17">
        <v>749.17600000000004</v>
      </c>
    </row>
    <row r="143" spans="1:42" x14ac:dyDescent="0.35">
      <c r="A143" s="52"/>
      <c r="B143" s="17">
        <v>677.82600000000002</v>
      </c>
      <c r="C143" s="17">
        <v>677.82600000000002</v>
      </c>
      <c r="D143" s="17">
        <v>667.66099999999994</v>
      </c>
      <c r="E143" s="17">
        <v>702.86900000000003</v>
      </c>
      <c r="F143" s="17">
        <v>695.76300000000003</v>
      </c>
      <c r="G143" s="17">
        <v>734.25300000000004</v>
      </c>
      <c r="H143" s="17">
        <v>721.95699999999999</v>
      </c>
      <c r="I143" s="17">
        <v>663.53</v>
      </c>
      <c r="J143" s="17">
        <v>678.53899999999999</v>
      </c>
      <c r="K143" s="17">
        <v>722.01</v>
      </c>
      <c r="L143" s="17">
        <v>677.54600000000005</v>
      </c>
      <c r="M143" s="17">
        <v>723.35299999999995</v>
      </c>
      <c r="N143" s="17">
        <v>683.99800000000005</v>
      </c>
      <c r="O143" s="17">
        <v>686.24300000000005</v>
      </c>
      <c r="P143" s="17">
        <v>691.74400000000003</v>
      </c>
      <c r="Q143" s="17">
        <v>720.50199999999995</v>
      </c>
      <c r="R143" s="17">
        <v>694.58299999999997</v>
      </c>
      <c r="S143" s="17">
        <v>699.49199999999996</v>
      </c>
      <c r="T143" s="17">
        <v>707.40599999999995</v>
      </c>
      <c r="U143" s="17">
        <v>710.798</v>
      </c>
      <c r="V143" s="17">
        <v>674.36400000000003</v>
      </c>
      <c r="W143" s="17">
        <v>686.12</v>
      </c>
      <c r="X143" s="17">
        <v>643.32500000000005</v>
      </c>
      <c r="Y143" s="17">
        <v>576.93600000000004</v>
      </c>
      <c r="Z143" s="17">
        <v>638.02700000000004</v>
      </c>
      <c r="AA143" s="17">
        <v>697.88699999999994</v>
      </c>
      <c r="AB143" s="17">
        <v>634.41499999999996</v>
      </c>
      <c r="AC143" s="17">
        <v>571.47199999999998</v>
      </c>
      <c r="AD143" s="17">
        <v>732.67</v>
      </c>
      <c r="AE143" s="17">
        <v>710.36900000000003</v>
      </c>
      <c r="AF143" s="17">
        <v>707.82100000000003</v>
      </c>
      <c r="AG143" s="17">
        <v>735.70600000000002</v>
      </c>
      <c r="AH143" s="17">
        <v>735.70600000000002</v>
      </c>
      <c r="AI143" s="17">
        <v>735.70600000000002</v>
      </c>
      <c r="AJ143" s="17">
        <v>663.08399999999995</v>
      </c>
      <c r="AK143" s="17">
        <v>718.41099999999994</v>
      </c>
      <c r="AL143" s="17">
        <v>779.78599999999994</v>
      </c>
      <c r="AM143" s="17">
        <v>729.25800000000004</v>
      </c>
      <c r="AN143" s="17">
        <v>729.25800000000004</v>
      </c>
      <c r="AO143" s="17">
        <v>698.13400000000001</v>
      </c>
      <c r="AP143" s="17">
        <v>750.20100000000002</v>
      </c>
    </row>
    <row r="144" spans="1:42" x14ac:dyDescent="0.35">
      <c r="A144" s="52"/>
      <c r="B144" s="17">
        <v>677.86199999999997</v>
      </c>
      <c r="C144" s="17">
        <v>677.86199999999997</v>
      </c>
      <c r="D144" s="17">
        <v>668.93700000000001</v>
      </c>
      <c r="E144" s="17">
        <v>703.39200000000005</v>
      </c>
      <c r="F144" s="17">
        <v>696.14200000000005</v>
      </c>
      <c r="G144" s="17">
        <v>737.154</v>
      </c>
      <c r="H144" s="17">
        <v>722.49699999999996</v>
      </c>
      <c r="I144" s="17">
        <v>664.13</v>
      </c>
      <c r="J144" s="17">
        <v>678.64099999999996</v>
      </c>
      <c r="K144" s="17">
        <v>722.32</v>
      </c>
      <c r="L144" s="17">
        <v>677.6</v>
      </c>
      <c r="M144" s="17">
        <v>723.779</v>
      </c>
      <c r="N144" s="17">
        <v>684.20299999999997</v>
      </c>
      <c r="O144" s="17">
        <v>687.72199999999998</v>
      </c>
      <c r="P144" s="17">
        <v>691.85500000000002</v>
      </c>
      <c r="Q144" s="17">
        <v>721.28399999999999</v>
      </c>
      <c r="R144" s="17">
        <v>694.73699999999997</v>
      </c>
      <c r="S144" s="17">
        <v>699.62900000000002</v>
      </c>
      <c r="T144" s="17">
        <v>707.48099999999999</v>
      </c>
      <c r="U144" s="17">
        <v>711.16600000000005</v>
      </c>
      <c r="V144" s="17">
        <v>674.85599999999999</v>
      </c>
      <c r="W144" s="17">
        <v>687.71500000000003</v>
      </c>
      <c r="X144" s="17">
        <v>646.31500000000005</v>
      </c>
      <c r="Y144" s="17">
        <v>577.30799999999999</v>
      </c>
      <c r="Z144" s="17">
        <v>639.41399999999999</v>
      </c>
      <c r="AA144" s="17">
        <v>698.82</v>
      </c>
      <c r="AB144" s="17">
        <v>634.47900000000004</v>
      </c>
      <c r="AC144" s="17">
        <v>572.15099999999995</v>
      </c>
      <c r="AD144" s="17">
        <v>734.09799999999996</v>
      </c>
      <c r="AE144" s="17">
        <v>710.64099999999996</v>
      </c>
      <c r="AF144" s="17">
        <v>709.20500000000004</v>
      </c>
      <c r="AG144" s="17">
        <v>735.82600000000002</v>
      </c>
      <c r="AH144" s="17">
        <v>735.82600000000002</v>
      </c>
      <c r="AI144" s="17">
        <v>735.82600000000002</v>
      </c>
      <c r="AJ144" s="17">
        <v>663.452</v>
      </c>
      <c r="AK144" s="17">
        <v>719.43499999999995</v>
      </c>
      <c r="AL144" s="17">
        <v>780.08900000000006</v>
      </c>
      <c r="AM144" s="17">
        <v>729.41499999999996</v>
      </c>
      <c r="AN144" s="17">
        <v>729.41499999999996</v>
      </c>
      <c r="AO144" s="17">
        <v>698.28399999999999</v>
      </c>
      <c r="AP144" s="17">
        <v>751.12599999999998</v>
      </c>
    </row>
    <row r="145" spans="1:42" x14ac:dyDescent="0.35">
      <c r="A145" s="52"/>
      <c r="B145" s="17">
        <v>678.17899999999997</v>
      </c>
      <c r="C145" s="17">
        <v>678.17899999999997</v>
      </c>
      <c r="D145" s="17">
        <v>669.06100000000004</v>
      </c>
      <c r="E145" s="17">
        <v>704.06399999999996</v>
      </c>
      <c r="F145" s="17">
        <v>696.23500000000001</v>
      </c>
      <c r="G145" s="17">
        <v>737.65300000000002</v>
      </c>
      <c r="H145" s="17">
        <v>722.90800000000002</v>
      </c>
      <c r="I145" s="17">
        <v>664.84299999999996</v>
      </c>
      <c r="J145" s="17">
        <v>678.70100000000002</v>
      </c>
      <c r="K145" s="17">
        <v>724.05600000000004</v>
      </c>
      <c r="L145" s="17">
        <v>677.654</v>
      </c>
      <c r="M145" s="17">
        <v>724.03399999999999</v>
      </c>
      <c r="N145" s="17">
        <v>685.13800000000003</v>
      </c>
      <c r="O145" s="17">
        <v>688.77200000000005</v>
      </c>
      <c r="P145" s="17">
        <v>692.58600000000001</v>
      </c>
      <c r="Q145" s="17">
        <v>721.44899999999996</v>
      </c>
      <c r="R145" s="17">
        <v>694.88199999999995</v>
      </c>
      <c r="S145" s="17">
        <v>700.18100000000004</v>
      </c>
      <c r="T145" s="17">
        <v>709.24400000000003</v>
      </c>
      <c r="U145" s="17">
        <v>711.18499999999995</v>
      </c>
      <c r="V145" s="17">
        <v>674.88099999999997</v>
      </c>
      <c r="W145" s="17">
        <v>687.78700000000003</v>
      </c>
      <c r="X145" s="17">
        <v>646.43399999999997</v>
      </c>
      <c r="Y145" s="17">
        <v>577.70100000000002</v>
      </c>
      <c r="Z145" s="17">
        <v>639.80200000000002</v>
      </c>
      <c r="AA145" s="17">
        <v>699.26599999999996</v>
      </c>
      <c r="AB145" s="17">
        <v>634.66899999999998</v>
      </c>
      <c r="AC145" s="17">
        <v>573.69899999999996</v>
      </c>
      <c r="AD145" s="17">
        <v>734.61199999999997</v>
      </c>
      <c r="AE145" s="17">
        <v>710.82500000000005</v>
      </c>
      <c r="AF145" s="17">
        <v>710.60699999999997</v>
      </c>
      <c r="AG145" s="17">
        <v>738.53</v>
      </c>
      <c r="AH145" s="17">
        <v>738.53</v>
      </c>
      <c r="AI145" s="17">
        <v>738.53</v>
      </c>
      <c r="AJ145" s="17">
        <v>663.73199999999997</v>
      </c>
      <c r="AK145" s="17">
        <v>720.09500000000003</v>
      </c>
      <c r="AL145" s="17">
        <v>781.75</v>
      </c>
      <c r="AM145" s="17">
        <v>729.42399999999998</v>
      </c>
      <c r="AN145" s="17">
        <v>729.42399999999998</v>
      </c>
      <c r="AO145" s="17">
        <v>698.54899999999998</v>
      </c>
      <c r="AP145" s="17">
        <v>751.96199999999999</v>
      </c>
    </row>
    <row r="146" spans="1:42" x14ac:dyDescent="0.35">
      <c r="A146" s="52"/>
      <c r="B146" s="17">
        <v>678.21900000000005</v>
      </c>
      <c r="C146" s="17">
        <v>678.21900000000005</v>
      </c>
      <c r="D146" s="17">
        <v>669.221</v>
      </c>
      <c r="E146" s="17">
        <v>704.30899999999997</v>
      </c>
      <c r="F146" s="17">
        <v>696.44600000000003</v>
      </c>
      <c r="G146" s="17">
        <v>737.69500000000005</v>
      </c>
      <c r="H146" s="17">
        <v>722.97400000000005</v>
      </c>
      <c r="I146" s="17">
        <v>665.06500000000005</v>
      </c>
      <c r="J146" s="17">
        <v>678.98900000000003</v>
      </c>
      <c r="K146" s="17">
        <v>724.95699999999999</v>
      </c>
      <c r="L146" s="17">
        <v>678.21799999999996</v>
      </c>
      <c r="M146" s="17">
        <v>724.50300000000004</v>
      </c>
      <c r="N146" s="17">
        <v>685.46600000000001</v>
      </c>
      <c r="O146" s="17">
        <v>689.41399999999999</v>
      </c>
      <c r="P146" s="17">
        <v>692.70100000000002</v>
      </c>
      <c r="Q146" s="17">
        <v>721.89</v>
      </c>
      <c r="R146" s="17">
        <v>694.91800000000001</v>
      </c>
      <c r="S146" s="17">
        <v>700.50599999999997</v>
      </c>
      <c r="T146" s="17">
        <v>709.721</v>
      </c>
      <c r="U146" s="17">
        <v>711.28700000000003</v>
      </c>
      <c r="V146" s="17">
        <v>675.15</v>
      </c>
      <c r="W146" s="17">
        <v>688.27</v>
      </c>
      <c r="X146" s="17">
        <v>646.50099999999998</v>
      </c>
      <c r="Y146" s="17">
        <v>577.97799999999995</v>
      </c>
      <c r="Z146" s="17">
        <v>641.43299999999999</v>
      </c>
      <c r="AA146" s="17">
        <v>700.20600000000002</v>
      </c>
      <c r="AB146" s="17">
        <v>634.77800000000002</v>
      </c>
      <c r="AC146" s="17">
        <v>575.98099999999999</v>
      </c>
      <c r="AD146" s="17">
        <v>734.95100000000002</v>
      </c>
      <c r="AE146" s="17">
        <v>711.31899999999996</v>
      </c>
      <c r="AF146" s="17">
        <v>710.77200000000005</v>
      </c>
      <c r="AG146" s="17">
        <v>738.80499999999995</v>
      </c>
      <c r="AH146" s="17">
        <v>738.80499999999995</v>
      </c>
      <c r="AI146" s="17">
        <v>738.80499999999995</v>
      </c>
      <c r="AJ146" s="17">
        <v>664.74199999999996</v>
      </c>
      <c r="AK146" s="17">
        <v>720.24400000000003</v>
      </c>
      <c r="AL146" s="17">
        <v>782.53700000000003</v>
      </c>
      <c r="AM146" s="17">
        <v>730.85900000000004</v>
      </c>
      <c r="AN146" s="17">
        <v>730.85900000000004</v>
      </c>
      <c r="AO146" s="17">
        <v>701.84799999999996</v>
      </c>
      <c r="AP146" s="17">
        <v>752.495</v>
      </c>
    </row>
    <row r="147" spans="1:42" x14ac:dyDescent="0.35">
      <c r="A147" s="52"/>
      <c r="B147" s="17">
        <v>679.64700000000005</v>
      </c>
      <c r="C147" s="17">
        <v>679.64700000000005</v>
      </c>
      <c r="D147" s="17">
        <v>669.63099999999997</v>
      </c>
      <c r="E147" s="17">
        <v>704.38</v>
      </c>
      <c r="F147" s="17">
        <v>699.02099999999996</v>
      </c>
      <c r="G147" s="17">
        <v>737.71</v>
      </c>
      <c r="H147" s="17">
        <v>723.375</v>
      </c>
      <c r="I147" s="17">
        <v>667.24400000000003</v>
      </c>
      <c r="J147" s="17">
        <v>679.12800000000004</v>
      </c>
      <c r="K147" s="17">
        <v>725.53899999999999</v>
      </c>
      <c r="L147" s="17">
        <v>678.51800000000003</v>
      </c>
      <c r="M147" s="17">
        <v>724.51499999999999</v>
      </c>
      <c r="N147" s="17">
        <v>686.38199999999995</v>
      </c>
      <c r="O147" s="17">
        <v>689.96299999999997</v>
      </c>
      <c r="P147" s="17">
        <v>693.38599999999997</v>
      </c>
      <c r="Q147" s="17">
        <v>724.11500000000001</v>
      </c>
      <c r="R147" s="17">
        <v>695.31200000000001</v>
      </c>
      <c r="S147" s="17">
        <v>700.57299999999998</v>
      </c>
      <c r="T147" s="17">
        <v>710.49</v>
      </c>
      <c r="U147" s="17">
        <v>712.36599999999999</v>
      </c>
      <c r="V147" s="17">
        <v>675.798</v>
      </c>
      <c r="W147" s="17">
        <v>688.95</v>
      </c>
      <c r="X147" s="17">
        <v>646.95399999999995</v>
      </c>
      <c r="Y147" s="17">
        <v>579.44200000000001</v>
      </c>
      <c r="Z147" s="17">
        <v>643.95799999999997</v>
      </c>
      <c r="AA147" s="17">
        <v>700.41399999999999</v>
      </c>
      <c r="AB147" s="17">
        <v>635.31899999999996</v>
      </c>
      <c r="AC147" s="17">
        <v>577.28800000000001</v>
      </c>
      <c r="AD147" s="17">
        <v>735.875</v>
      </c>
      <c r="AE147" s="17">
        <v>712.04399999999998</v>
      </c>
      <c r="AF147" s="17">
        <v>711.65800000000002</v>
      </c>
      <c r="AG147" s="17">
        <v>739.53200000000004</v>
      </c>
      <c r="AH147" s="17">
        <v>739.53200000000004</v>
      </c>
      <c r="AI147" s="17">
        <v>739.53200000000004</v>
      </c>
      <c r="AJ147" s="17">
        <v>666.59699999999998</v>
      </c>
      <c r="AK147" s="17">
        <v>721.029</v>
      </c>
      <c r="AL147" s="17">
        <v>782.56</v>
      </c>
      <c r="AM147" s="17">
        <v>731.06799999999998</v>
      </c>
      <c r="AN147" s="17">
        <v>731.06799999999998</v>
      </c>
      <c r="AO147" s="17">
        <v>702.17600000000004</v>
      </c>
      <c r="AP147" s="17">
        <v>752.91499999999996</v>
      </c>
    </row>
    <row r="148" spans="1:42" x14ac:dyDescent="0.35">
      <c r="A148" s="52"/>
      <c r="B148" s="17">
        <v>680.21299999999997</v>
      </c>
      <c r="C148" s="17">
        <v>680.21299999999997</v>
      </c>
      <c r="D148" s="17">
        <v>669.7</v>
      </c>
      <c r="E148" s="17">
        <v>704.39599999999996</v>
      </c>
      <c r="F148" s="17">
        <v>699.82600000000002</v>
      </c>
      <c r="G148" s="17">
        <v>737.97400000000005</v>
      </c>
      <c r="H148" s="17">
        <v>723.92600000000004</v>
      </c>
      <c r="I148" s="17">
        <v>667.27700000000004</v>
      </c>
      <c r="J148" s="17">
        <v>679.28099999999995</v>
      </c>
      <c r="K148" s="17">
        <v>725.74099999999999</v>
      </c>
      <c r="L148" s="17">
        <v>678.9</v>
      </c>
      <c r="M148" s="17">
        <v>724.59299999999996</v>
      </c>
      <c r="N148" s="17">
        <v>686.48500000000001</v>
      </c>
      <c r="O148" s="17">
        <v>690.76099999999997</v>
      </c>
      <c r="P148" s="17">
        <v>693.67200000000003</v>
      </c>
      <c r="Q148" s="17">
        <v>724.40599999999995</v>
      </c>
      <c r="R148" s="17">
        <v>695.45699999999999</v>
      </c>
      <c r="S148" s="17">
        <v>701.44200000000001</v>
      </c>
      <c r="T148" s="17">
        <v>711.31</v>
      </c>
      <c r="U148" s="17">
        <v>712.97</v>
      </c>
      <c r="V148" s="17">
        <v>675.96900000000005</v>
      </c>
      <c r="W148" s="17">
        <v>689.97500000000002</v>
      </c>
      <c r="X148" s="17">
        <v>647.95000000000005</v>
      </c>
      <c r="Y148" s="17">
        <v>581.31600000000003</v>
      </c>
      <c r="Z148" s="17">
        <v>644.54499999999996</v>
      </c>
      <c r="AA148" s="17">
        <v>702.27200000000005</v>
      </c>
      <c r="AB148" s="17">
        <v>635.88199999999995</v>
      </c>
      <c r="AC148" s="17">
        <v>578.95000000000005</v>
      </c>
      <c r="AD148" s="17">
        <v>737.14300000000003</v>
      </c>
      <c r="AE148" s="17">
        <v>712.99400000000003</v>
      </c>
      <c r="AF148" s="17">
        <v>711.87300000000005</v>
      </c>
      <c r="AG148" s="17">
        <v>739.93499999999995</v>
      </c>
      <c r="AH148" s="17">
        <v>739.93499999999995</v>
      </c>
      <c r="AI148" s="17">
        <v>739.93499999999995</v>
      </c>
      <c r="AJ148" s="17">
        <v>669.745</v>
      </c>
      <c r="AK148" s="17">
        <v>721.05200000000002</v>
      </c>
      <c r="AL148" s="17">
        <v>783.19799999999998</v>
      </c>
      <c r="AM148" s="17">
        <v>731.11800000000005</v>
      </c>
      <c r="AN148" s="17">
        <v>731.11800000000005</v>
      </c>
      <c r="AO148" s="17">
        <v>703.18799999999999</v>
      </c>
      <c r="AP148" s="17">
        <v>753.93</v>
      </c>
    </row>
    <row r="149" spans="1:42" x14ac:dyDescent="0.35">
      <c r="A149" s="52"/>
      <c r="B149" s="17">
        <v>680.43700000000001</v>
      </c>
      <c r="C149" s="17">
        <v>680.43700000000001</v>
      </c>
      <c r="D149" s="17">
        <v>670.61</v>
      </c>
      <c r="E149" s="17">
        <v>704.66600000000005</v>
      </c>
      <c r="F149" s="17">
        <v>700.03</v>
      </c>
      <c r="G149" s="17">
        <v>738.68700000000001</v>
      </c>
      <c r="H149" s="17">
        <v>724.28399999999999</v>
      </c>
      <c r="I149" s="17">
        <v>667.625</v>
      </c>
      <c r="J149" s="17">
        <v>679.57899999999995</v>
      </c>
      <c r="K149" s="17">
        <v>727.99099999999999</v>
      </c>
      <c r="L149" s="17">
        <v>680.63599999999997</v>
      </c>
      <c r="M149" s="17">
        <v>725.08299999999997</v>
      </c>
      <c r="N149" s="17">
        <v>686.54700000000003</v>
      </c>
      <c r="O149" s="17">
        <v>691.43</v>
      </c>
      <c r="P149" s="17">
        <v>696.50599999999997</v>
      </c>
      <c r="Q149" s="17">
        <v>725.08</v>
      </c>
      <c r="R149" s="17">
        <v>696.53700000000003</v>
      </c>
      <c r="S149" s="17">
        <v>702.44899999999996</v>
      </c>
      <c r="T149" s="17">
        <v>711.38099999999997</v>
      </c>
      <c r="U149" s="17">
        <v>713.24599999999998</v>
      </c>
      <c r="V149" s="17">
        <v>679.245</v>
      </c>
      <c r="W149" s="17">
        <v>690.00400000000002</v>
      </c>
      <c r="X149" s="17">
        <v>648.45500000000004</v>
      </c>
      <c r="Y149" s="17">
        <v>581.85</v>
      </c>
      <c r="Z149" s="17">
        <v>644.60699999999997</v>
      </c>
      <c r="AA149" s="17">
        <v>703.84</v>
      </c>
      <c r="AB149" s="17">
        <v>636.22699999999998</v>
      </c>
      <c r="AC149" s="17">
        <v>579.41800000000001</v>
      </c>
      <c r="AD149" s="17">
        <v>737.29100000000005</v>
      </c>
      <c r="AE149" s="17">
        <v>713.38400000000001</v>
      </c>
      <c r="AF149" s="17">
        <v>712.75099999999998</v>
      </c>
      <c r="AG149" s="17">
        <v>740.245</v>
      </c>
      <c r="AH149" s="17">
        <v>740.245</v>
      </c>
      <c r="AI149" s="17">
        <v>740.245</v>
      </c>
      <c r="AJ149" s="17">
        <v>672.62800000000004</v>
      </c>
      <c r="AK149" s="17">
        <v>721.10500000000002</v>
      </c>
      <c r="AL149" s="17">
        <v>783.80799999999999</v>
      </c>
      <c r="AM149" s="17">
        <v>731.26900000000001</v>
      </c>
      <c r="AN149" s="17">
        <v>731.26900000000001</v>
      </c>
      <c r="AO149" s="17">
        <v>704.17700000000002</v>
      </c>
      <c r="AP149" s="17">
        <v>753.95600000000002</v>
      </c>
    </row>
    <row r="150" spans="1:42" x14ac:dyDescent="0.35">
      <c r="A150" s="52"/>
      <c r="B150" s="17">
        <v>681.06200000000001</v>
      </c>
      <c r="C150" s="17">
        <v>681.06200000000001</v>
      </c>
      <c r="D150" s="17">
        <v>671.49099999999999</v>
      </c>
      <c r="E150" s="17">
        <v>704.779</v>
      </c>
      <c r="F150" s="17">
        <v>701.01099999999997</v>
      </c>
      <c r="G150" s="17">
        <v>739.29300000000001</v>
      </c>
      <c r="H150" s="17">
        <v>724.65</v>
      </c>
      <c r="I150" s="17">
        <v>667.87</v>
      </c>
      <c r="J150" s="17">
        <v>680.7</v>
      </c>
      <c r="K150" s="17">
        <v>728.56399999999996</v>
      </c>
      <c r="L150" s="17">
        <v>681.01800000000003</v>
      </c>
      <c r="M150" s="17">
        <v>725.49</v>
      </c>
      <c r="N150" s="17">
        <v>686.80799999999999</v>
      </c>
      <c r="O150" s="17">
        <v>692.28599999999994</v>
      </c>
      <c r="P150" s="17">
        <v>696.673</v>
      </c>
      <c r="Q150" s="17">
        <v>726.36199999999997</v>
      </c>
      <c r="R150" s="17">
        <v>696.62800000000004</v>
      </c>
      <c r="S150" s="17">
        <v>702.92499999999995</v>
      </c>
      <c r="T150" s="17">
        <v>714.61500000000001</v>
      </c>
      <c r="U150" s="17">
        <v>713.39800000000002</v>
      </c>
      <c r="V150" s="17">
        <v>680.55499999999995</v>
      </c>
      <c r="W150" s="17">
        <v>690.06700000000001</v>
      </c>
      <c r="X150" s="17">
        <v>649.63300000000004</v>
      </c>
      <c r="Y150" s="17">
        <v>582.15099999999995</v>
      </c>
      <c r="Z150" s="17">
        <v>644.76099999999997</v>
      </c>
      <c r="AA150" s="17">
        <v>704.625</v>
      </c>
      <c r="AB150" s="17">
        <v>637.029</v>
      </c>
      <c r="AC150" s="17">
        <v>579.52599999999995</v>
      </c>
      <c r="AD150" s="17">
        <v>737.33</v>
      </c>
      <c r="AE150" s="17">
        <v>717.62</v>
      </c>
      <c r="AF150" s="17">
        <v>713.13599999999997</v>
      </c>
      <c r="AG150" s="17">
        <v>740.75400000000002</v>
      </c>
      <c r="AH150" s="17">
        <v>740.75400000000002</v>
      </c>
      <c r="AI150" s="17">
        <v>740.75400000000002</v>
      </c>
      <c r="AJ150" s="17">
        <v>673.1</v>
      </c>
      <c r="AK150" s="17">
        <v>722.50900000000001</v>
      </c>
      <c r="AL150" s="17">
        <v>784.49300000000005</v>
      </c>
      <c r="AM150" s="17">
        <v>731.93399999999997</v>
      </c>
      <c r="AN150" s="17">
        <v>731.93399999999997</v>
      </c>
      <c r="AO150" s="17">
        <v>704.76199999999994</v>
      </c>
      <c r="AP150" s="17">
        <v>755.95699999999999</v>
      </c>
    </row>
    <row r="151" spans="1:42" x14ac:dyDescent="0.35">
      <c r="A151" s="52"/>
      <c r="B151" s="17">
        <v>682.65899999999999</v>
      </c>
      <c r="C151" s="17">
        <v>682.65899999999999</v>
      </c>
      <c r="D151" s="17">
        <v>671.71400000000006</v>
      </c>
      <c r="E151" s="17">
        <v>707.17399999999998</v>
      </c>
      <c r="F151" s="17">
        <v>701.64800000000002</v>
      </c>
      <c r="G151" s="17">
        <v>740.07899999999995</v>
      </c>
      <c r="H151" s="17">
        <v>725.62099999999998</v>
      </c>
      <c r="I151" s="17">
        <v>668.02599999999995</v>
      </c>
      <c r="J151" s="17">
        <v>681.57600000000002</v>
      </c>
      <c r="K151" s="17">
        <v>729.72199999999998</v>
      </c>
      <c r="L151" s="17">
        <v>682.01</v>
      </c>
      <c r="M151" s="17">
        <v>725.73699999999997</v>
      </c>
      <c r="N151" s="17">
        <v>686.89499999999998</v>
      </c>
      <c r="O151" s="17">
        <v>692.93600000000004</v>
      </c>
      <c r="P151" s="17">
        <v>696.96299999999997</v>
      </c>
      <c r="Q151" s="17">
        <v>726.45399999999995</v>
      </c>
      <c r="R151" s="17">
        <v>697.13800000000003</v>
      </c>
      <c r="S151" s="17">
        <v>702.97400000000005</v>
      </c>
      <c r="T151" s="17">
        <v>714.79899999999998</v>
      </c>
      <c r="U151" s="17">
        <v>713.63</v>
      </c>
      <c r="V151" s="17">
        <v>680.89400000000001</v>
      </c>
      <c r="W151" s="17">
        <v>690.15499999999997</v>
      </c>
      <c r="X151" s="17">
        <v>650.58399999999995</v>
      </c>
      <c r="Y151" s="17">
        <v>582.48800000000006</v>
      </c>
      <c r="Z151" s="17">
        <v>645.54600000000005</v>
      </c>
      <c r="AA151" s="17">
        <v>705.99400000000003</v>
      </c>
      <c r="AB151" s="17">
        <v>637.16700000000003</v>
      </c>
      <c r="AC151" s="17">
        <v>580.07600000000002</v>
      </c>
      <c r="AD151" s="17">
        <v>737.428</v>
      </c>
      <c r="AE151" s="17">
        <v>717.76099999999997</v>
      </c>
      <c r="AF151" s="17">
        <v>713.14800000000002</v>
      </c>
      <c r="AG151" s="17">
        <v>741.03800000000001</v>
      </c>
      <c r="AH151" s="17">
        <v>741.03800000000001</v>
      </c>
      <c r="AI151" s="17">
        <v>741.03800000000001</v>
      </c>
      <c r="AJ151" s="17">
        <v>673.48299999999995</v>
      </c>
      <c r="AK151" s="17">
        <v>722.56</v>
      </c>
      <c r="AL151" s="17">
        <v>785.15800000000002</v>
      </c>
      <c r="AM151" s="17">
        <v>732.279</v>
      </c>
      <c r="AN151" s="17">
        <v>732.279</v>
      </c>
      <c r="AO151" s="17">
        <v>705.43600000000004</v>
      </c>
      <c r="AP151" s="17">
        <v>756.07600000000002</v>
      </c>
    </row>
    <row r="152" spans="1:42" x14ac:dyDescent="0.35">
      <c r="A152" s="52"/>
      <c r="B152" s="17">
        <v>683.80899999999997</v>
      </c>
      <c r="C152" s="17">
        <v>683.80899999999997</v>
      </c>
      <c r="D152" s="17">
        <v>671.88400000000001</v>
      </c>
      <c r="E152" s="17">
        <v>707.46299999999997</v>
      </c>
      <c r="F152" s="17">
        <v>705.23400000000004</v>
      </c>
      <c r="G152" s="17">
        <v>740.17700000000002</v>
      </c>
      <c r="H152" s="17">
        <v>725.70799999999997</v>
      </c>
      <c r="I152" s="17">
        <v>668.48400000000004</v>
      </c>
      <c r="J152" s="17">
        <v>682.68200000000002</v>
      </c>
      <c r="K152" s="17">
        <v>729.81200000000001</v>
      </c>
      <c r="L152" s="17">
        <v>682.54100000000005</v>
      </c>
      <c r="M152" s="17">
        <v>726.80799999999999</v>
      </c>
      <c r="N152" s="17">
        <v>687.01099999999997</v>
      </c>
      <c r="O152" s="17">
        <v>693.87300000000005</v>
      </c>
      <c r="P152" s="17">
        <v>698.78499999999997</v>
      </c>
      <c r="Q152" s="17">
        <v>726.75800000000004</v>
      </c>
      <c r="R152" s="17">
        <v>697.23500000000001</v>
      </c>
      <c r="S152" s="17">
        <v>703.70799999999997</v>
      </c>
      <c r="T152" s="17">
        <v>718.95699999999999</v>
      </c>
      <c r="U152" s="17">
        <v>715.66099999999994</v>
      </c>
      <c r="V152" s="17">
        <v>681.10599999999999</v>
      </c>
      <c r="W152" s="17">
        <v>690.21400000000006</v>
      </c>
      <c r="X152" s="17">
        <v>650.68799999999999</v>
      </c>
      <c r="Y152" s="17">
        <v>583.827</v>
      </c>
      <c r="Z152" s="17">
        <v>648.13800000000003</v>
      </c>
      <c r="AA152" s="17">
        <v>706.53300000000002</v>
      </c>
      <c r="AB152" s="17">
        <v>637.36300000000006</v>
      </c>
      <c r="AC152" s="17">
        <v>580.65599999999995</v>
      </c>
      <c r="AD152" s="17">
        <v>737.56200000000001</v>
      </c>
      <c r="AE152" s="17">
        <v>718.09400000000005</v>
      </c>
      <c r="AF152" s="17">
        <v>713.91099999999994</v>
      </c>
      <c r="AG152" s="17">
        <v>742.91700000000003</v>
      </c>
      <c r="AH152" s="17">
        <v>742.91700000000003</v>
      </c>
      <c r="AI152" s="17">
        <v>742.91700000000003</v>
      </c>
      <c r="AJ152" s="17">
        <v>673.83299999999997</v>
      </c>
      <c r="AK152" s="17">
        <v>722.83299999999997</v>
      </c>
      <c r="AL152" s="17">
        <v>785.43799999999999</v>
      </c>
      <c r="AM152" s="17">
        <v>732.50199999999995</v>
      </c>
      <c r="AN152" s="17">
        <v>732.50199999999995</v>
      </c>
      <c r="AO152" s="17">
        <v>705.64099999999996</v>
      </c>
      <c r="AP152" s="17">
        <v>756.16200000000003</v>
      </c>
    </row>
    <row r="153" spans="1:42" x14ac:dyDescent="0.35">
      <c r="A153" s="52"/>
      <c r="B153" s="17">
        <v>684.93100000000004</v>
      </c>
      <c r="C153" s="17">
        <v>684.93100000000004</v>
      </c>
      <c r="D153" s="17">
        <v>672.78700000000003</v>
      </c>
      <c r="E153" s="17">
        <v>707.61</v>
      </c>
      <c r="F153" s="17">
        <v>705.79</v>
      </c>
      <c r="G153" s="17">
        <v>740.39700000000005</v>
      </c>
      <c r="H153" s="17">
        <v>725.72400000000005</v>
      </c>
      <c r="I153" s="17">
        <v>669.62300000000005</v>
      </c>
      <c r="J153" s="17">
        <v>682.71600000000001</v>
      </c>
      <c r="K153" s="17">
        <v>730.81200000000001</v>
      </c>
      <c r="L153" s="17">
        <v>684.56100000000004</v>
      </c>
      <c r="M153" s="17">
        <v>727.61400000000003</v>
      </c>
      <c r="N153" s="17">
        <v>687.197</v>
      </c>
      <c r="O153" s="17">
        <v>695.17700000000002</v>
      </c>
      <c r="P153" s="17">
        <v>699.61900000000003</v>
      </c>
      <c r="Q153" s="17">
        <v>726.78800000000001</v>
      </c>
      <c r="R153" s="17">
        <v>697.32899999999995</v>
      </c>
      <c r="S153" s="17">
        <v>704.04499999999996</v>
      </c>
      <c r="T153" s="17">
        <v>719.2</v>
      </c>
      <c r="U153" s="17">
        <v>716.80600000000004</v>
      </c>
      <c r="V153" s="17">
        <v>681.202</v>
      </c>
      <c r="W153" s="17">
        <v>690.26599999999996</v>
      </c>
      <c r="X153" s="17">
        <v>651.18299999999999</v>
      </c>
      <c r="Y153" s="17">
        <v>584.11</v>
      </c>
      <c r="Z153" s="17">
        <v>649.428</v>
      </c>
      <c r="AA153" s="17">
        <v>706.56100000000004</v>
      </c>
      <c r="AB153" s="17">
        <v>637.51199999999994</v>
      </c>
      <c r="AC153" s="17">
        <v>582.48</v>
      </c>
      <c r="AD153" s="17">
        <v>738.01400000000001</v>
      </c>
      <c r="AE153" s="17">
        <v>718.755</v>
      </c>
      <c r="AF153" s="17">
        <v>713.94600000000003</v>
      </c>
      <c r="AG153" s="17">
        <v>746.72799999999995</v>
      </c>
      <c r="AH153" s="17">
        <v>746.72799999999995</v>
      </c>
      <c r="AI153" s="17">
        <v>746.72799999999995</v>
      </c>
      <c r="AJ153" s="17">
        <v>675.60199999999998</v>
      </c>
      <c r="AK153" s="17">
        <v>722.86599999999999</v>
      </c>
      <c r="AL153" s="17">
        <v>785.54499999999996</v>
      </c>
      <c r="AM153" s="17">
        <v>733.56200000000001</v>
      </c>
      <c r="AN153" s="17">
        <v>733.56200000000001</v>
      </c>
      <c r="AO153" s="17">
        <v>706.322</v>
      </c>
      <c r="AP153" s="17">
        <v>756.75699999999995</v>
      </c>
    </row>
    <row r="154" spans="1:42" x14ac:dyDescent="0.35">
      <c r="A154" s="52"/>
      <c r="B154" s="17">
        <v>685.16800000000001</v>
      </c>
      <c r="C154" s="17">
        <v>685.16800000000001</v>
      </c>
      <c r="D154" s="17">
        <v>672.85</v>
      </c>
      <c r="E154" s="17">
        <v>708.43100000000004</v>
      </c>
      <c r="F154" s="17">
        <v>706.149</v>
      </c>
      <c r="G154" s="17">
        <v>740.90499999999997</v>
      </c>
      <c r="H154" s="17">
        <v>726.78399999999999</v>
      </c>
      <c r="I154" s="17">
        <v>670.28099999999995</v>
      </c>
      <c r="J154" s="17">
        <v>682.72799999999995</v>
      </c>
      <c r="K154" s="17">
        <v>730.846</v>
      </c>
      <c r="L154" s="17">
        <v>684.88099999999997</v>
      </c>
      <c r="M154" s="17">
        <v>728.05100000000004</v>
      </c>
      <c r="N154" s="17">
        <v>687.65300000000002</v>
      </c>
      <c r="O154" s="17">
        <v>696.86500000000001</v>
      </c>
      <c r="P154" s="17">
        <v>700.36</v>
      </c>
      <c r="Q154" s="17">
        <v>727.62599999999998</v>
      </c>
      <c r="R154" s="17">
        <v>698.15</v>
      </c>
      <c r="S154" s="17">
        <v>704.63800000000003</v>
      </c>
      <c r="T154" s="17">
        <v>720.32399999999996</v>
      </c>
      <c r="U154" s="17">
        <v>716.96</v>
      </c>
      <c r="V154" s="17">
        <v>683.09900000000005</v>
      </c>
      <c r="W154" s="17">
        <v>690.31600000000003</v>
      </c>
      <c r="X154" s="17">
        <v>651.46400000000006</v>
      </c>
      <c r="Y154" s="17">
        <v>584.49099999999999</v>
      </c>
      <c r="Z154" s="17">
        <v>649.952</v>
      </c>
      <c r="AA154" s="17">
        <v>707.03700000000003</v>
      </c>
      <c r="AB154" s="17">
        <v>638.44399999999996</v>
      </c>
      <c r="AC154" s="17">
        <v>582.92999999999995</v>
      </c>
      <c r="AD154" s="17">
        <v>739.053</v>
      </c>
      <c r="AE154" s="17">
        <v>718.91600000000005</v>
      </c>
      <c r="AF154" s="17">
        <v>714.63800000000003</v>
      </c>
      <c r="AG154" s="17">
        <v>747.96400000000006</v>
      </c>
      <c r="AH154" s="17">
        <v>747.96400000000006</v>
      </c>
      <c r="AI154" s="17">
        <v>747.96400000000006</v>
      </c>
      <c r="AJ154" s="17">
        <v>675.94399999999996</v>
      </c>
      <c r="AK154" s="17">
        <v>723.66</v>
      </c>
      <c r="AL154" s="17">
        <v>785.93499999999995</v>
      </c>
      <c r="AM154" s="17">
        <v>733.95100000000002</v>
      </c>
      <c r="AN154" s="17">
        <v>733.95100000000002</v>
      </c>
      <c r="AO154" s="17">
        <v>706.62400000000002</v>
      </c>
      <c r="AP154" s="17">
        <v>758.17499999999995</v>
      </c>
    </row>
    <row r="155" spans="1:42" x14ac:dyDescent="0.35">
      <c r="A155" s="52"/>
      <c r="B155" s="17">
        <v>685.21799999999996</v>
      </c>
      <c r="C155" s="17">
        <v>685.21799999999996</v>
      </c>
      <c r="D155" s="17">
        <v>672.85400000000004</v>
      </c>
      <c r="E155" s="17">
        <v>708.44200000000001</v>
      </c>
      <c r="F155" s="17">
        <v>707.298</v>
      </c>
      <c r="G155" s="17">
        <v>741.01099999999997</v>
      </c>
      <c r="H155" s="17">
        <v>726.83399999999995</v>
      </c>
      <c r="I155" s="17">
        <v>671.423</v>
      </c>
      <c r="J155" s="17">
        <v>682.81399999999996</v>
      </c>
      <c r="K155" s="17">
        <v>731.09</v>
      </c>
      <c r="L155" s="17">
        <v>686.63</v>
      </c>
      <c r="M155" s="17">
        <v>728.37400000000002</v>
      </c>
      <c r="N155" s="17">
        <v>687.88400000000001</v>
      </c>
      <c r="O155" s="17">
        <v>698.09900000000005</v>
      </c>
      <c r="P155" s="17">
        <v>701.67</v>
      </c>
      <c r="Q155" s="17">
        <v>727.95</v>
      </c>
      <c r="R155" s="17">
        <v>698.22500000000002</v>
      </c>
      <c r="S155" s="17">
        <v>706.75699999999995</v>
      </c>
      <c r="T155" s="17">
        <v>720.55200000000002</v>
      </c>
      <c r="U155" s="17">
        <v>717.69</v>
      </c>
      <c r="V155" s="17">
        <v>683.26199999999994</v>
      </c>
      <c r="W155" s="17">
        <v>690.89499999999998</v>
      </c>
      <c r="X155" s="17">
        <v>654.10900000000004</v>
      </c>
      <c r="Y155" s="17">
        <v>585.11699999999996</v>
      </c>
      <c r="Z155" s="17">
        <v>649.97400000000005</v>
      </c>
      <c r="AA155" s="17">
        <v>707.26900000000001</v>
      </c>
      <c r="AB155" s="17">
        <v>639.66200000000003</v>
      </c>
      <c r="AC155" s="17">
        <v>583.44500000000005</v>
      </c>
      <c r="AD155" s="17">
        <v>740.36400000000003</v>
      </c>
      <c r="AE155" s="17">
        <v>719.04399999999998</v>
      </c>
      <c r="AF155" s="17">
        <v>715.66</v>
      </c>
      <c r="AG155" s="17">
        <v>748.14599999999996</v>
      </c>
      <c r="AH155" s="17">
        <v>748.14599999999996</v>
      </c>
      <c r="AI155" s="17">
        <v>748.14599999999996</v>
      </c>
      <c r="AJ155" s="17">
        <v>677.64499999999998</v>
      </c>
      <c r="AK155" s="17">
        <v>724.66300000000001</v>
      </c>
      <c r="AL155" s="17">
        <v>786.245</v>
      </c>
      <c r="AM155" s="17">
        <v>736.05200000000002</v>
      </c>
      <c r="AN155" s="17">
        <v>736.05200000000002</v>
      </c>
      <c r="AO155" s="17">
        <v>708.35900000000004</v>
      </c>
      <c r="AP155" s="17">
        <v>758.65099999999995</v>
      </c>
    </row>
    <row r="156" spans="1:42" x14ac:dyDescent="0.35">
      <c r="A156" s="52"/>
      <c r="B156" s="17">
        <v>686.46500000000003</v>
      </c>
      <c r="C156" s="17">
        <v>686.46500000000003</v>
      </c>
      <c r="D156" s="17">
        <v>672.899</v>
      </c>
      <c r="E156" s="17">
        <v>709.154</v>
      </c>
      <c r="F156" s="17">
        <v>707.31700000000001</v>
      </c>
      <c r="G156" s="17">
        <v>741.14700000000005</v>
      </c>
      <c r="H156" s="17">
        <v>727.22900000000004</v>
      </c>
      <c r="I156" s="17">
        <v>671.42499999999995</v>
      </c>
      <c r="J156" s="17">
        <v>683.13699999999994</v>
      </c>
      <c r="K156" s="17">
        <v>731.92399999999998</v>
      </c>
      <c r="L156" s="17">
        <v>686.99099999999999</v>
      </c>
      <c r="M156" s="17">
        <v>729.24699999999996</v>
      </c>
      <c r="N156" s="17">
        <v>688.51300000000003</v>
      </c>
      <c r="O156" s="17">
        <v>698.18499999999995</v>
      </c>
      <c r="P156" s="17">
        <v>701.755</v>
      </c>
      <c r="Q156" s="17">
        <v>728.07500000000005</v>
      </c>
      <c r="R156" s="17">
        <v>700.57799999999997</v>
      </c>
      <c r="S156" s="17">
        <v>707.01300000000003</v>
      </c>
      <c r="T156" s="17">
        <v>721.06299999999999</v>
      </c>
      <c r="U156" s="17">
        <v>718.03300000000002</v>
      </c>
      <c r="V156" s="17">
        <v>683.30899999999997</v>
      </c>
      <c r="W156" s="17">
        <v>691.46100000000001</v>
      </c>
      <c r="X156" s="17">
        <v>654.66499999999996</v>
      </c>
      <c r="Y156" s="17">
        <v>586.84699999999998</v>
      </c>
      <c r="Z156" s="17">
        <v>650.495</v>
      </c>
      <c r="AA156" s="17">
        <v>707.97799999999995</v>
      </c>
      <c r="AB156" s="17">
        <v>641.09</v>
      </c>
      <c r="AC156" s="17">
        <v>585.19399999999996</v>
      </c>
      <c r="AD156" s="17">
        <v>740.803</v>
      </c>
      <c r="AE156" s="17">
        <v>720.68499999999995</v>
      </c>
      <c r="AF156" s="17">
        <v>716.54700000000003</v>
      </c>
      <c r="AG156" s="17">
        <v>749.40599999999995</v>
      </c>
      <c r="AH156" s="17">
        <v>749.40599999999995</v>
      </c>
      <c r="AI156" s="17">
        <v>749.40599999999995</v>
      </c>
      <c r="AJ156" s="17">
        <v>678.02700000000004</v>
      </c>
      <c r="AK156" s="17">
        <v>725.42200000000003</v>
      </c>
      <c r="AL156" s="17">
        <v>786.68399999999997</v>
      </c>
      <c r="AM156" s="17">
        <v>736.1</v>
      </c>
      <c r="AN156" s="17">
        <v>736.1</v>
      </c>
      <c r="AO156" s="17">
        <v>709.20500000000004</v>
      </c>
      <c r="AP156" s="17">
        <v>759.80899999999997</v>
      </c>
    </row>
    <row r="157" spans="1:42" x14ac:dyDescent="0.35">
      <c r="A157" s="52"/>
      <c r="B157" s="17">
        <v>688.26499999999999</v>
      </c>
      <c r="C157" s="17">
        <v>688.26499999999999</v>
      </c>
      <c r="D157" s="17">
        <v>673.20899999999995</v>
      </c>
      <c r="E157" s="17">
        <v>709.76900000000001</v>
      </c>
      <c r="F157" s="17">
        <v>707.90599999999995</v>
      </c>
      <c r="G157" s="17">
        <v>742.60699999999997</v>
      </c>
      <c r="H157" s="17">
        <v>727.72500000000002</v>
      </c>
      <c r="I157" s="17">
        <v>671.87699999999995</v>
      </c>
      <c r="J157" s="17">
        <v>683.19899999999996</v>
      </c>
      <c r="K157" s="17">
        <v>732.04499999999996</v>
      </c>
      <c r="L157" s="17">
        <v>687.43399999999997</v>
      </c>
      <c r="M157" s="17">
        <v>729.77599999999995</v>
      </c>
      <c r="N157" s="17">
        <v>688.92100000000005</v>
      </c>
      <c r="O157" s="17">
        <v>698.21500000000003</v>
      </c>
      <c r="P157" s="17">
        <v>701.92399999999998</v>
      </c>
      <c r="Q157" s="17">
        <v>728.41800000000001</v>
      </c>
      <c r="R157" s="17">
        <v>700.63599999999997</v>
      </c>
      <c r="S157" s="17">
        <v>707.20399999999995</v>
      </c>
      <c r="T157" s="17">
        <v>723.32100000000003</v>
      </c>
      <c r="U157" s="17">
        <v>718.18100000000004</v>
      </c>
      <c r="V157" s="17">
        <v>683.42200000000003</v>
      </c>
      <c r="W157" s="17">
        <v>691.72699999999998</v>
      </c>
      <c r="X157" s="17">
        <v>655.20699999999999</v>
      </c>
      <c r="Y157" s="17">
        <v>586.92499999999995</v>
      </c>
      <c r="Z157" s="17">
        <v>650.53899999999999</v>
      </c>
      <c r="AA157" s="17">
        <v>708.73199999999997</v>
      </c>
      <c r="AB157" s="17">
        <v>642.21900000000005</v>
      </c>
      <c r="AC157" s="17">
        <v>586.38499999999999</v>
      </c>
      <c r="AD157" s="17">
        <v>740.94200000000001</v>
      </c>
      <c r="AE157" s="17">
        <v>721.22299999999996</v>
      </c>
      <c r="AF157" s="17">
        <v>717.94399999999996</v>
      </c>
      <c r="AG157" s="17">
        <v>749.74300000000005</v>
      </c>
      <c r="AH157" s="17">
        <v>749.74300000000005</v>
      </c>
      <c r="AI157" s="17">
        <v>749.74300000000005</v>
      </c>
      <c r="AJ157" s="17">
        <v>678.32</v>
      </c>
      <c r="AK157" s="17">
        <v>727.34100000000001</v>
      </c>
      <c r="AL157" s="17">
        <v>786.72199999999998</v>
      </c>
      <c r="AM157" s="17">
        <v>736.14099999999996</v>
      </c>
      <c r="AN157" s="17">
        <v>736.14099999999996</v>
      </c>
      <c r="AO157" s="17">
        <v>710.12099999999998</v>
      </c>
      <c r="AP157" s="17">
        <v>760.77800000000002</v>
      </c>
    </row>
    <row r="158" spans="1:42" x14ac:dyDescent="0.35">
      <c r="A158" s="52"/>
      <c r="B158" s="17">
        <v>688.26800000000003</v>
      </c>
      <c r="C158" s="17">
        <v>688.26800000000003</v>
      </c>
      <c r="D158" s="17">
        <v>673.34900000000005</v>
      </c>
      <c r="E158" s="17">
        <v>714.37</v>
      </c>
      <c r="F158" s="17">
        <v>707.92499999999995</v>
      </c>
      <c r="G158" s="17">
        <v>745.61599999999999</v>
      </c>
      <c r="H158" s="17">
        <v>727.77800000000002</v>
      </c>
      <c r="I158" s="17">
        <v>671.89800000000002</v>
      </c>
      <c r="J158" s="17">
        <v>684.90300000000002</v>
      </c>
      <c r="K158" s="17">
        <v>732.11500000000001</v>
      </c>
      <c r="L158" s="17">
        <v>687.53700000000003</v>
      </c>
      <c r="M158" s="17">
        <v>730.08799999999997</v>
      </c>
      <c r="N158" s="17">
        <v>690.21900000000005</v>
      </c>
      <c r="O158" s="17">
        <v>698.41700000000003</v>
      </c>
      <c r="P158" s="17">
        <v>701.94600000000003</v>
      </c>
      <c r="Q158" s="17">
        <v>729.29499999999996</v>
      </c>
      <c r="R158" s="17">
        <v>701.54499999999996</v>
      </c>
      <c r="S158" s="17">
        <v>708.08699999999999</v>
      </c>
      <c r="T158" s="17">
        <v>724.90300000000002</v>
      </c>
      <c r="U158" s="17">
        <v>718.85199999999998</v>
      </c>
      <c r="V158" s="17">
        <v>684.08600000000001</v>
      </c>
      <c r="W158" s="17">
        <v>694.71400000000006</v>
      </c>
      <c r="X158" s="17">
        <v>655.24900000000002</v>
      </c>
      <c r="Y158" s="17">
        <v>587.75599999999997</v>
      </c>
      <c r="Z158" s="17">
        <v>652.05499999999995</v>
      </c>
      <c r="AA158" s="17">
        <v>709.524</v>
      </c>
      <c r="AB158" s="17">
        <v>642.47199999999998</v>
      </c>
      <c r="AC158" s="17">
        <v>586.81200000000001</v>
      </c>
      <c r="AD158" s="17">
        <v>741.11300000000006</v>
      </c>
      <c r="AE158" s="17">
        <v>721.97500000000002</v>
      </c>
      <c r="AF158" s="17">
        <v>718.00099999999998</v>
      </c>
      <c r="AG158" s="17">
        <v>749.86099999999999</v>
      </c>
      <c r="AH158" s="17">
        <v>749.86099999999999</v>
      </c>
      <c r="AI158" s="17">
        <v>749.86099999999999</v>
      </c>
      <c r="AJ158" s="17">
        <v>678.66</v>
      </c>
      <c r="AK158" s="17">
        <v>727.83</v>
      </c>
      <c r="AL158" s="17">
        <v>787.06799999999998</v>
      </c>
      <c r="AM158" s="17">
        <v>736.40200000000004</v>
      </c>
      <c r="AN158" s="17">
        <v>736.40200000000004</v>
      </c>
      <c r="AO158" s="17">
        <v>710.94200000000001</v>
      </c>
      <c r="AP158" s="17">
        <v>760.83199999999999</v>
      </c>
    </row>
    <row r="159" spans="1:42" x14ac:dyDescent="0.35">
      <c r="A159" s="52"/>
      <c r="B159" s="17">
        <v>689.17200000000003</v>
      </c>
      <c r="C159" s="17">
        <v>689.17200000000003</v>
      </c>
      <c r="D159" s="17">
        <v>673.43200000000002</v>
      </c>
      <c r="E159" s="17">
        <v>715.45600000000002</v>
      </c>
      <c r="F159" s="17">
        <v>708.68899999999996</v>
      </c>
      <c r="G159" s="17">
        <v>747.13499999999999</v>
      </c>
      <c r="H159" s="17">
        <v>728.928</v>
      </c>
      <c r="I159" s="17">
        <v>672.41300000000001</v>
      </c>
      <c r="J159" s="17">
        <v>684.93499999999995</v>
      </c>
      <c r="K159" s="17">
        <v>732.51800000000003</v>
      </c>
      <c r="L159" s="17">
        <v>688.83199999999999</v>
      </c>
      <c r="M159" s="17">
        <v>730.77499999999998</v>
      </c>
      <c r="N159" s="17">
        <v>690.44600000000003</v>
      </c>
      <c r="O159" s="17">
        <v>699.72400000000005</v>
      </c>
      <c r="P159" s="17">
        <v>703.96400000000006</v>
      </c>
      <c r="Q159" s="17">
        <v>729.48400000000004</v>
      </c>
      <c r="R159" s="17">
        <v>702.49</v>
      </c>
      <c r="S159" s="17">
        <v>709.16</v>
      </c>
      <c r="T159" s="17">
        <v>725.51700000000005</v>
      </c>
      <c r="U159" s="17">
        <v>719.12800000000004</v>
      </c>
      <c r="V159" s="17">
        <v>684.27300000000002</v>
      </c>
      <c r="W159" s="17">
        <v>695.00199999999995</v>
      </c>
      <c r="X159" s="17">
        <v>655.28800000000001</v>
      </c>
      <c r="Y159" s="17">
        <v>588.83299999999997</v>
      </c>
      <c r="Z159" s="17">
        <v>652.18700000000001</v>
      </c>
      <c r="AA159" s="17">
        <v>709.63699999999994</v>
      </c>
      <c r="AB159" s="17">
        <v>644.125</v>
      </c>
      <c r="AC159" s="17">
        <v>587.11599999999999</v>
      </c>
      <c r="AD159" s="17">
        <v>741.13400000000001</v>
      </c>
      <c r="AE159" s="17">
        <v>722.60400000000004</v>
      </c>
      <c r="AF159" s="17">
        <v>718.10900000000004</v>
      </c>
      <c r="AG159" s="17">
        <v>753.7</v>
      </c>
      <c r="AH159" s="17">
        <v>753.7</v>
      </c>
      <c r="AI159" s="17">
        <v>753.7</v>
      </c>
      <c r="AJ159" s="17">
        <v>679.55499999999995</v>
      </c>
      <c r="AK159" s="17">
        <v>728.90599999999995</v>
      </c>
      <c r="AL159" s="17">
        <v>787.06899999999996</v>
      </c>
      <c r="AM159" s="17">
        <v>736.83199999999999</v>
      </c>
      <c r="AN159" s="17">
        <v>736.83199999999999</v>
      </c>
      <c r="AO159" s="17">
        <v>712.149</v>
      </c>
      <c r="AP159" s="17">
        <v>761.57500000000005</v>
      </c>
    </row>
    <row r="160" spans="1:42" x14ac:dyDescent="0.35">
      <c r="A160" s="52"/>
      <c r="B160" s="17">
        <v>689.29499999999996</v>
      </c>
      <c r="C160" s="17">
        <v>689.29499999999996</v>
      </c>
      <c r="D160" s="17">
        <v>673.94</v>
      </c>
      <c r="E160" s="17">
        <v>715.63900000000001</v>
      </c>
      <c r="F160" s="17">
        <v>708.99300000000005</v>
      </c>
      <c r="G160" s="17">
        <v>747.15800000000002</v>
      </c>
      <c r="H160" s="17">
        <v>729.20799999999997</v>
      </c>
      <c r="I160" s="17">
        <v>672.85299999999995</v>
      </c>
      <c r="J160" s="17">
        <v>686.35299999999995</v>
      </c>
      <c r="K160" s="17">
        <v>732.72199999999998</v>
      </c>
      <c r="L160" s="17">
        <v>689.21100000000001</v>
      </c>
      <c r="M160" s="17">
        <v>730.82500000000005</v>
      </c>
      <c r="N160" s="17">
        <v>690.93700000000001</v>
      </c>
      <c r="O160" s="17">
        <v>699.79499999999996</v>
      </c>
      <c r="P160" s="17">
        <v>704.73900000000003</v>
      </c>
      <c r="Q160" s="17">
        <v>730.18200000000002</v>
      </c>
      <c r="R160" s="17">
        <v>704.93799999999999</v>
      </c>
      <c r="S160" s="17">
        <v>709.98</v>
      </c>
      <c r="T160" s="17">
        <v>725.62599999999998</v>
      </c>
      <c r="U160" s="17">
        <v>720.12800000000004</v>
      </c>
      <c r="V160" s="17">
        <v>684.51599999999996</v>
      </c>
      <c r="W160" s="17">
        <v>695.20699999999999</v>
      </c>
      <c r="X160" s="17">
        <v>655.47900000000004</v>
      </c>
      <c r="Y160" s="17">
        <v>589.62199999999996</v>
      </c>
      <c r="Z160" s="17">
        <v>652.66300000000001</v>
      </c>
      <c r="AA160" s="17">
        <v>710.053</v>
      </c>
      <c r="AB160" s="17">
        <v>644.37400000000002</v>
      </c>
      <c r="AC160" s="17">
        <v>588.50699999999995</v>
      </c>
      <c r="AD160" s="17">
        <v>741.98400000000004</v>
      </c>
      <c r="AE160" s="17">
        <v>723.24099999999999</v>
      </c>
      <c r="AF160" s="17">
        <v>718.51499999999999</v>
      </c>
      <c r="AG160" s="17">
        <v>754.74099999999999</v>
      </c>
      <c r="AH160" s="17">
        <v>754.74099999999999</v>
      </c>
      <c r="AI160" s="17">
        <v>754.74099999999999</v>
      </c>
      <c r="AJ160" s="17">
        <v>680.83299999999997</v>
      </c>
      <c r="AK160" s="17">
        <v>728.96299999999997</v>
      </c>
      <c r="AL160" s="17">
        <v>787.13499999999999</v>
      </c>
      <c r="AM160" s="17">
        <v>737.40800000000002</v>
      </c>
      <c r="AN160" s="17">
        <v>737.40800000000002</v>
      </c>
      <c r="AO160" s="17">
        <v>713.07899999999995</v>
      </c>
      <c r="AP160" s="17">
        <v>761.69799999999998</v>
      </c>
    </row>
    <row r="161" spans="1:42" x14ac:dyDescent="0.35">
      <c r="A161" s="52"/>
      <c r="B161" s="17">
        <v>689.75300000000004</v>
      </c>
      <c r="C161" s="17">
        <v>689.75300000000004</v>
      </c>
      <c r="D161" s="17">
        <v>674.02800000000002</v>
      </c>
      <c r="E161" s="17">
        <v>716.20799999999997</v>
      </c>
      <c r="F161" s="17">
        <v>709.23299999999995</v>
      </c>
      <c r="G161" s="17">
        <v>747.73500000000001</v>
      </c>
      <c r="H161" s="17">
        <v>730.21400000000006</v>
      </c>
      <c r="I161" s="17">
        <v>673.26700000000005</v>
      </c>
      <c r="J161" s="17">
        <v>686.81799999999998</v>
      </c>
      <c r="K161" s="17">
        <v>733.024</v>
      </c>
      <c r="L161" s="17">
        <v>689.58500000000004</v>
      </c>
      <c r="M161" s="17">
        <v>731.24800000000005</v>
      </c>
      <c r="N161" s="17">
        <v>691.10799999999995</v>
      </c>
      <c r="O161" s="17">
        <v>699.88900000000001</v>
      </c>
      <c r="P161" s="17">
        <v>705.85799999999995</v>
      </c>
      <c r="Q161" s="17">
        <v>730.39</v>
      </c>
      <c r="R161" s="17">
        <v>705.2</v>
      </c>
      <c r="S161" s="17">
        <v>710.81500000000005</v>
      </c>
      <c r="T161" s="17">
        <v>727.30399999999997</v>
      </c>
      <c r="U161" s="17">
        <v>720.21299999999997</v>
      </c>
      <c r="V161" s="17">
        <v>685.20100000000002</v>
      </c>
      <c r="W161" s="17">
        <v>695.82</v>
      </c>
      <c r="X161" s="17">
        <v>655.94399999999996</v>
      </c>
      <c r="Y161" s="17">
        <v>591.59799999999996</v>
      </c>
      <c r="Z161" s="17">
        <v>652.85400000000004</v>
      </c>
      <c r="AA161" s="17">
        <v>710.79600000000005</v>
      </c>
      <c r="AB161" s="17">
        <v>645.56899999999996</v>
      </c>
      <c r="AC161" s="17">
        <v>589.08399999999995</v>
      </c>
      <c r="AD161" s="17">
        <v>743.61800000000005</v>
      </c>
      <c r="AE161" s="17">
        <v>723.32799999999997</v>
      </c>
      <c r="AF161" s="17">
        <v>718.55200000000002</v>
      </c>
      <c r="AG161" s="17">
        <v>755.67399999999998</v>
      </c>
      <c r="AH161" s="17">
        <v>755.67399999999998</v>
      </c>
      <c r="AI161" s="17">
        <v>755.67399999999998</v>
      </c>
      <c r="AJ161" s="17">
        <v>681.82299999999998</v>
      </c>
      <c r="AK161" s="17">
        <v>729.36500000000001</v>
      </c>
      <c r="AL161" s="17">
        <v>788.43700000000001</v>
      </c>
      <c r="AM161" s="17">
        <v>738.06500000000005</v>
      </c>
      <c r="AN161" s="17">
        <v>738.06500000000005</v>
      </c>
      <c r="AO161" s="17">
        <v>713.08799999999997</v>
      </c>
      <c r="AP161" s="17">
        <v>762.12599999999998</v>
      </c>
    </row>
    <row r="162" spans="1:42" x14ac:dyDescent="0.35">
      <c r="A162" s="52"/>
      <c r="B162" s="17">
        <v>689.90599999999995</v>
      </c>
      <c r="C162" s="17">
        <v>689.90599999999995</v>
      </c>
      <c r="D162" s="17">
        <v>674.41200000000003</v>
      </c>
      <c r="E162" s="17">
        <v>716.74</v>
      </c>
      <c r="F162" s="17">
        <v>709.5</v>
      </c>
      <c r="G162" s="17">
        <v>750.21400000000006</v>
      </c>
      <c r="H162" s="17">
        <v>730.60900000000004</v>
      </c>
      <c r="I162" s="17">
        <v>673.93399999999997</v>
      </c>
      <c r="J162" s="17">
        <v>690.74199999999996</v>
      </c>
      <c r="K162" s="17">
        <v>733.15899999999999</v>
      </c>
      <c r="L162" s="17">
        <v>690.82299999999998</v>
      </c>
      <c r="M162" s="17">
        <v>732.25099999999998</v>
      </c>
      <c r="N162" s="17">
        <v>691.16499999999996</v>
      </c>
      <c r="O162" s="17">
        <v>701.39099999999996</v>
      </c>
      <c r="P162" s="17">
        <v>706.52200000000005</v>
      </c>
      <c r="Q162" s="17">
        <v>730.42100000000005</v>
      </c>
      <c r="R162" s="17">
        <v>706.01099999999997</v>
      </c>
      <c r="S162" s="17">
        <v>710.83100000000002</v>
      </c>
      <c r="T162" s="17">
        <v>727.97</v>
      </c>
      <c r="U162" s="17">
        <v>720.47299999999996</v>
      </c>
      <c r="V162" s="17">
        <v>685.55100000000004</v>
      </c>
      <c r="W162" s="17">
        <v>697.10900000000004</v>
      </c>
      <c r="X162" s="17">
        <v>659.38699999999994</v>
      </c>
      <c r="Y162" s="17">
        <v>593.41700000000003</v>
      </c>
      <c r="Z162" s="17">
        <v>652.90200000000004</v>
      </c>
      <c r="AA162" s="17">
        <v>711.51499999999999</v>
      </c>
      <c r="AB162" s="17">
        <v>646.68200000000002</v>
      </c>
      <c r="AC162" s="17">
        <v>589.18299999999999</v>
      </c>
      <c r="AD162" s="17">
        <v>743.67</v>
      </c>
      <c r="AE162" s="17">
        <v>725.34199999999998</v>
      </c>
      <c r="AF162" s="17">
        <v>719.75099999999998</v>
      </c>
      <c r="AG162" s="17">
        <v>760.82100000000003</v>
      </c>
      <c r="AH162" s="17">
        <v>760.82100000000003</v>
      </c>
      <c r="AI162" s="17">
        <v>760.82100000000003</v>
      </c>
      <c r="AJ162" s="17">
        <v>682.72500000000002</v>
      </c>
      <c r="AK162" s="17">
        <v>729.95899999999995</v>
      </c>
      <c r="AL162" s="17">
        <v>789.35</v>
      </c>
      <c r="AM162" s="17">
        <v>739.14400000000001</v>
      </c>
      <c r="AN162" s="17">
        <v>739.14400000000001</v>
      </c>
      <c r="AO162" s="17">
        <v>713.6</v>
      </c>
      <c r="AP162" s="17">
        <v>762.38599999999997</v>
      </c>
    </row>
    <row r="163" spans="1:42" x14ac:dyDescent="0.35">
      <c r="A163" s="52"/>
      <c r="B163" s="17">
        <v>690.00099999999998</v>
      </c>
      <c r="C163" s="17">
        <v>690.00099999999998</v>
      </c>
      <c r="D163" s="17">
        <v>674.43399999999997</v>
      </c>
      <c r="E163" s="17">
        <v>718.755</v>
      </c>
      <c r="F163" s="17">
        <v>710.04</v>
      </c>
      <c r="G163" s="17">
        <v>750.34100000000001</v>
      </c>
      <c r="H163" s="17">
        <v>730.65899999999999</v>
      </c>
      <c r="I163" s="17">
        <v>674.51599999999996</v>
      </c>
      <c r="J163" s="17">
        <v>690.76900000000001</v>
      </c>
      <c r="K163" s="17">
        <v>734.245</v>
      </c>
      <c r="L163" s="17">
        <v>690.82399999999996</v>
      </c>
      <c r="M163" s="17">
        <v>732.65800000000002</v>
      </c>
      <c r="N163" s="17">
        <v>691.74199999999996</v>
      </c>
      <c r="O163" s="17">
        <v>701.55200000000002</v>
      </c>
      <c r="P163" s="17">
        <v>706.82100000000003</v>
      </c>
      <c r="Q163" s="17">
        <v>730.84400000000005</v>
      </c>
      <c r="R163" s="17">
        <v>706.23199999999997</v>
      </c>
      <c r="S163" s="17">
        <v>711.33299999999997</v>
      </c>
      <c r="T163" s="17">
        <v>729.64200000000005</v>
      </c>
      <c r="U163" s="17">
        <v>720.70799999999997</v>
      </c>
      <c r="V163" s="17">
        <v>686.28700000000003</v>
      </c>
      <c r="W163" s="17">
        <v>697.41800000000001</v>
      </c>
      <c r="X163" s="17">
        <v>660.07299999999998</v>
      </c>
      <c r="Y163" s="17">
        <v>594.93299999999999</v>
      </c>
      <c r="Z163" s="17">
        <v>654.22299999999996</v>
      </c>
      <c r="AA163" s="17">
        <v>712.20899999999995</v>
      </c>
      <c r="AB163" s="17">
        <v>647.14200000000005</v>
      </c>
      <c r="AC163" s="17">
        <v>589.82299999999998</v>
      </c>
      <c r="AD163" s="17">
        <v>743.78800000000001</v>
      </c>
      <c r="AE163" s="17">
        <v>725.57600000000002</v>
      </c>
      <c r="AF163" s="17">
        <v>719.91800000000001</v>
      </c>
      <c r="AG163" s="17">
        <v>761.23</v>
      </c>
      <c r="AH163" s="17">
        <v>761.23</v>
      </c>
      <c r="AI163" s="17">
        <v>761.23</v>
      </c>
      <c r="AJ163" s="17">
        <v>683.03099999999995</v>
      </c>
      <c r="AK163" s="17">
        <v>730.83900000000006</v>
      </c>
      <c r="AL163" s="17">
        <v>790.23800000000006</v>
      </c>
      <c r="AM163" s="17">
        <v>739.19600000000003</v>
      </c>
      <c r="AN163" s="17">
        <v>739.19600000000003</v>
      </c>
      <c r="AO163" s="17">
        <v>715.49599999999998</v>
      </c>
      <c r="AP163" s="17">
        <v>762.84400000000005</v>
      </c>
    </row>
    <row r="164" spans="1:42" x14ac:dyDescent="0.35">
      <c r="A164" s="52"/>
      <c r="B164" s="17">
        <v>692.19899999999996</v>
      </c>
      <c r="C164" s="17">
        <v>692.19899999999996</v>
      </c>
      <c r="D164" s="17">
        <v>674.54100000000005</v>
      </c>
      <c r="E164" s="17">
        <v>719.03899999999999</v>
      </c>
      <c r="F164" s="17">
        <v>710.13099999999997</v>
      </c>
      <c r="G164" s="17">
        <v>750.45600000000002</v>
      </c>
      <c r="H164" s="17">
        <v>731.14599999999996</v>
      </c>
      <c r="I164" s="17">
        <v>674.52300000000002</v>
      </c>
      <c r="J164" s="17">
        <v>691.024</v>
      </c>
      <c r="K164" s="17">
        <v>734.3</v>
      </c>
      <c r="L164" s="17">
        <v>691.19399999999996</v>
      </c>
      <c r="M164" s="17">
        <v>732.70100000000002</v>
      </c>
      <c r="N164" s="17">
        <v>691.774</v>
      </c>
      <c r="O164" s="17">
        <v>701.721</v>
      </c>
      <c r="P164" s="17">
        <v>707.18399999999997</v>
      </c>
      <c r="Q164" s="17">
        <v>731.39800000000002</v>
      </c>
      <c r="R164" s="17">
        <v>706.51300000000003</v>
      </c>
      <c r="S164" s="17">
        <v>711.54100000000005</v>
      </c>
      <c r="T164" s="17">
        <v>730.65599999999995</v>
      </c>
      <c r="U164" s="17">
        <v>720.77099999999996</v>
      </c>
      <c r="V164" s="17">
        <v>686.73400000000004</v>
      </c>
      <c r="W164" s="17">
        <v>698.30899999999997</v>
      </c>
      <c r="X164" s="17">
        <v>660.63900000000001</v>
      </c>
      <c r="Y164" s="17">
        <v>595.20799999999997</v>
      </c>
      <c r="Z164" s="17">
        <v>654.24900000000002</v>
      </c>
      <c r="AA164" s="17">
        <v>712.74300000000005</v>
      </c>
      <c r="AB164" s="17">
        <v>648.03</v>
      </c>
      <c r="AC164" s="17">
        <v>589.91899999999998</v>
      </c>
      <c r="AD164" s="17">
        <v>744.05100000000004</v>
      </c>
      <c r="AE164" s="17">
        <v>726.31399999999996</v>
      </c>
      <c r="AF164" s="17">
        <v>720.19299999999998</v>
      </c>
      <c r="AG164" s="17">
        <v>761.44200000000001</v>
      </c>
      <c r="AH164" s="17">
        <v>761.44200000000001</v>
      </c>
      <c r="AI164" s="17">
        <v>761.44200000000001</v>
      </c>
      <c r="AJ164" s="17">
        <v>683.06299999999999</v>
      </c>
      <c r="AK164" s="17">
        <v>731.69399999999996</v>
      </c>
      <c r="AL164" s="17">
        <v>790.60599999999999</v>
      </c>
      <c r="AM164" s="17">
        <v>739.29100000000005</v>
      </c>
      <c r="AN164" s="17">
        <v>739.29100000000005</v>
      </c>
      <c r="AO164" s="17">
        <v>715.65099999999995</v>
      </c>
      <c r="AP164" s="17">
        <v>762.98299999999995</v>
      </c>
    </row>
    <row r="165" spans="1:42" x14ac:dyDescent="0.35">
      <c r="A165" s="52"/>
      <c r="B165" s="17">
        <v>692.33</v>
      </c>
      <c r="C165" s="17">
        <v>692.33</v>
      </c>
      <c r="D165" s="17">
        <v>675.53800000000001</v>
      </c>
      <c r="E165" s="17">
        <v>719.59799999999996</v>
      </c>
      <c r="F165" s="17">
        <v>710.18100000000004</v>
      </c>
      <c r="G165" s="17">
        <v>750.78499999999997</v>
      </c>
      <c r="H165" s="17">
        <v>732.04700000000003</v>
      </c>
      <c r="I165" s="17">
        <v>675.38300000000004</v>
      </c>
      <c r="J165" s="17">
        <v>691.66800000000001</v>
      </c>
      <c r="K165" s="17">
        <v>736.46</v>
      </c>
      <c r="L165" s="17">
        <v>692.19500000000005</v>
      </c>
      <c r="M165" s="17">
        <v>733.178</v>
      </c>
      <c r="N165" s="17">
        <v>692.00199999999995</v>
      </c>
      <c r="O165" s="17">
        <v>702.55100000000004</v>
      </c>
      <c r="P165" s="17">
        <v>708.84400000000005</v>
      </c>
      <c r="Q165" s="17">
        <v>732.11500000000001</v>
      </c>
      <c r="R165" s="17">
        <v>706.83399999999995</v>
      </c>
      <c r="S165" s="17">
        <v>712.13199999999995</v>
      </c>
      <c r="T165" s="17">
        <v>730.76599999999996</v>
      </c>
      <c r="U165" s="17">
        <v>722.21500000000003</v>
      </c>
      <c r="V165" s="17">
        <v>687.50800000000004</v>
      </c>
      <c r="W165" s="17">
        <v>698.524</v>
      </c>
      <c r="X165" s="17">
        <v>660.95299999999997</v>
      </c>
      <c r="Y165" s="17">
        <v>596.33600000000001</v>
      </c>
      <c r="Z165" s="17">
        <v>654.274</v>
      </c>
      <c r="AA165" s="17">
        <v>712.80799999999999</v>
      </c>
      <c r="AB165" s="17">
        <v>648.74800000000005</v>
      </c>
      <c r="AC165" s="17">
        <v>590.33100000000002</v>
      </c>
      <c r="AD165" s="17">
        <v>744.928</v>
      </c>
      <c r="AE165" s="17">
        <v>726.84199999999998</v>
      </c>
      <c r="AF165" s="17">
        <v>720.59100000000001</v>
      </c>
      <c r="AG165" s="17">
        <v>761.44299999999998</v>
      </c>
      <c r="AH165" s="17">
        <v>761.44299999999998</v>
      </c>
      <c r="AI165" s="17">
        <v>761.44299999999998</v>
      </c>
      <c r="AJ165" s="17">
        <v>684.26300000000003</v>
      </c>
      <c r="AK165" s="17">
        <v>731.79399999999998</v>
      </c>
      <c r="AL165" s="17">
        <v>790.89400000000001</v>
      </c>
      <c r="AM165" s="17">
        <v>739.29700000000003</v>
      </c>
      <c r="AN165" s="17">
        <v>739.29700000000003</v>
      </c>
      <c r="AO165" s="17">
        <v>716.26700000000005</v>
      </c>
      <c r="AP165" s="17">
        <v>763.346</v>
      </c>
    </row>
    <row r="166" spans="1:42" x14ac:dyDescent="0.35">
      <c r="A166" s="52"/>
      <c r="B166" s="17">
        <v>692.42499999999995</v>
      </c>
      <c r="C166" s="17">
        <v>692.42499999999995</v>
      </c>
      <c r="D166" s="17">
        <v>675.86599999999999</v>
      </c>
      <c r="E166" s="17">
        <v>720.27700000000004</v>
      </c>
      <c r="F166" s="17">
        <v>710.77300000000002</v>
      </c>
      <c r="G166" s="17">
        <v>751.55200000000002</v>
      </c>
      <c r="H166" s="17">
        <v>732.11</v>
      </c>
      <c r="I166" s="17">
        <v>675.86500000000001</v>
      </c>
      <c r="J166" s="17">
        <v>691.81299999999999</v>
      </c>
      <c r="K166" s="17">
        <v>736.99599999999998</v>
      </c>
      <c r="L166" s="17">
        <v>693.25800000000004</v>
      </c>
      <c r="M166" s="17">
        <v>733.31500000000005</v>
      </c>
      <c r="N166" s="17">
        <v>692.44200000000001</v>
      </c>
      <c r="O166" s="17">
        <v>703.39400000000001</v>
      </c>
      <c r="P166" s="17">
        <v>710.03899999999999</v>
      </c>
      <c r="Q166" s="17">
        <v>732.52300000000002</v>
      </c>
      <c r="R166" s="17">
        <v>707.42</v>
      </c>
      <c r="S166" s="17">
        <v>712.63400000000001</v>
      </c>
      <c r="T166" s="17">
        <v>730.851</v>
      </c>
      <c r="U166" s="17">
        <v>722.59299999999996</v>
      </c>
      <c r="V166" s="17">
        <v>688.096</v>
      </c>
      <c r="W166" s="17">
        <v>699.52300000000002</v>
      </c>
      <c r="X166" s="17">
        <v>662.24599999999998</v>
      </c>
      <c r="Y166" s="17">
        <v>596.70000000000005</v>
      </c>
      <c r="Z166" s="17">
        <v>656.83299999999997</v>
      </c>
      <c r="AA166" s="17">
        <v>713.39200000000005</v>
      </c>
      <c r="AB166" s="17">
        <v>649.43799999999999</v>
      </c>
      <c r="AC166" s="17">
        <v>590.34699999999998</v>
      </c>
      <c r="AD166" s="17">
        <v>745.00699999999995</v>
      </c>
      <c r="AE166" s="17">
        <v>727.02599999999995</v>
      </c>
      <c r="AF166" s="17">
        <v>721.30200000000002</v>
      </c>
      <c r="AG166" s="17">
        <v>762.26199999999994</v>
      </c>
      <c r="AH166" s="17">
        <v>762.26199999999994</v>
      </c>
      <c r="AI166" s="17">
        <v>762.26199999999994</v>
      </c>
      <c r="AJ166" s="17">
        <v>685.08399999999995</v>
      </c>
      <c r="AK166" s="17">
        <v>731.93399999999997</v>
      </c>
      <c r="AL166" s="17">
        <v>791.40300000000002</v>
      </c>
      <c r="AM166" s="17">
        <v>740.77200000000005</v>
      </c>
      <c r="AN166" s="17">
        <v>740.77200000000005</v>
      </c>
      <c r="AO166" s="17">
        <v>716.31299999999999</v>
      </c>
      <c r="AP166" s="17">
        <v>763.42200000000003</v>
      </c>
    </row>
    <row r="167" spans="1:42" x14ac:dyDescent="0.35">
      <c r="A167" s="52"/>
      <c r="B167" s="17">
        <v>693.22799999999995</v>
      </c>
      <c r="C167" s="17">
        <v>693.22799999999995</v>
      </c>
      <c r="D167" s="17">
        <v>676.15800000000002</v>
      </c>
      <c r="E167" s="17">
        <v>720.36900000000003</v>
      </c>
      <c r="F167" s="17">
        <v>711.65499999999997</v>
      </c>
      <c r="G167" s="17">
        <v>752.18899999999996</v>
      </c>
      <c r="H167" s="17">
        <v>732.56899999999996</v>
      </c>
      <c r="I167" s="17">
        <v>677.09500000000003</v>
      </c>
      <c r="J167" s="17">
        <v>692.226</v>
      </c>
      <c r="K167" s="17">
        <v>737.72900000000004</v>
      </c>
      <c r="L167" s="17">
        <v>693.42499999999995</v>
      </c>
      <c r="M167" s="17">
        <v>733.43600000000004</v>
      </c>
      <c r="N167" s="17">
        <v>693.327</v>
      </c>
      <c r="O167" s="17">
        <v>703.41300000000001</v>
      </c>
      <c r="P167" s="17">
        <v>710.322</v>
      </c>
      <c r="Q167" s="17">
        <v>732.74</v>
      </c>
      <c r="R167" s="17">
        <v>707.90700000000004</v>
      </c>
      <c r="S167" s="17">
        <v>714.14</v>
      </c>
      <c r="T167" s="17">
        <v>730.95399999999995</v>
      </c>
      <c r="U167" s="17">
        <v>723.05499999999995</v>
      </c>
      <c r="V167" s="17">
        <v>688.495</v>
      </c>
      <c r="W167" s="17">
        <v>699.67200000000003</v>
      </c>
      <c r="X167" s="17">
        <v>662.24599999999998</v>
      </c>
      <c r="Y167" s="17">
        <v>596.899</v>
      </c>
      <c r="Z167" s="17">
        <v>657.23</v>
      </c>
      <c r="AA167" s="17">
        <v>713.58100000000002</v>
      </c>
      <c r="AB167" s="17">
        <v>649.70600000000002</v>
      </c>
      <c r="AC167" s="17">
        <v>591.053</v>
      </c>
      <c r="AD167" s="17">
        <v>745.43899999999996</v>
      </c>
      <c r="AE167" s="17">
        <v>727.28</v>
      </c>
      <c r="AF167" s="17">
        <v>722.02800000000002</v>
      </c>
      <c r="AG167" s="17">
        <v>763.62300000000005</v>
      </c>
      <c r="AH167" s="17">
        <v>763.62300000000005</v>
      </c>
      <c r="AI167" s="17">
        <v>763.62300000000005</v>
      </c>
      <c r="AJ167" s="17">
        <v>685.35299999999995</v>
      </c>
      <c r="AK167" s="17">
        <v>731.952</v>
      </c>
      <c r="AL167" s="17">
        <v>792.62599999999998</v>
      </c>
      <c r="AM167" s="17">
        <v>742.28</v>
      </c>
      <c r="AN167" s="17">
        <v>742.28</v>
      </c>
      <c r="AO167" s="17">
        <v>716.34199999999998</v>
      </c>
      <c r="AP167" s="17">
        <v>763.82799999999997</v>
      </c>
    </row>
    <row r="168" spans="1:42" x14ac:dyDescent="0.35">
      <c r="A168" s="52"/>
      <c r="B168" s="17">
        <v>693.98900000000003</v>
      </c>
      <c r="C168" s="17">
        <v>693.98900000000003</v>
      </c>
      <c r="D168" s="17">
        <v>677.06200000000001</v>
      </c>
      <c r="E168" s="17">
        <v>721.73</v>
      </c>
      <c r="F168" s="17">
        <v>712.11599999999999</v>
      </c>
      <c r="G168" s="17">
        <v>752.21500000000003</v>
      </c>
      <c r="H168" s="17">
        <v>732.77599999999995</v>
      </c>
      <c r="I168" s="17">
        <v>677.13800000000003</v>
      </c>
      <c r="J168" s="17">
        <v>693.39400000000001</v>
      </c>
      <c r="K168" s="17">
        <v>739.12</v>
      </c>
      <c r="L168" s="17">
        <v>693.70899999999995</v>
      </c>
      <c r="M168" s="17">
        <v>733.92700000000002</v>
      </c>
      <c r="N168" s="17">
        <v>693.81700000000001</v>
      </c>
      <c r="O168" s="17">
        <v>703.94799999999998</v>
      </c>
      <c r="P168" s="17">
        <v>711.31299999999999</v>
      </c>
      <c r="Q168" s="17">
        <v>733.29700000000003</v>
      </c>
      <c r="R168" s="17">
        <v>707.96</v>
      </c>
      <c r="S168" s="17">
        <v>715.85400000000004</v>
      </c>
      <c r="T168" s="17">
        <v>731.23699999999997</v>
      </c>
      <c r="U168" s="17">
        <v>723.64700000000005</v>
      </c>
      <c r="V168" s="17">
        <v>689.39599999999996</v>
      </c>
      <c r="W168" s="17">
        <v>701.68299999999999</v>
      </c>
      <c r="X168" s="17">
        <v>662.82399999999996</v>
      </c>
      <c r="Y168" s="17">
        <v>597.34500000000003</v>
      </c>
      <c r="Z168" s="17">
        <v>657.33500000000004</v>
      </c>
      <c r="AA168" s="17">
        <v>714.25199999999995</v>
      </c>
      <c r="AB168" s="17">
        <v>650.13499999999999</v>
      </c>
      <c r="AC168" s="17">
        <v>593.78200000000004</v>
      </c>
      <c r="AD168" s="17">
        <v>746.12099999999998</v>
      </c>
      <c r="AE168" s="17">
        <v>729.024</v>
      </c>
      <c r="AF168" s="17">
        <v>723.15300000000002</v>
      </c>
      <c r="AG168" s="17">
        <v>764.47900000000004</v>
      </c>
      <c r="AH168" s="17">
        <v>764.47900000000004</v>
      </c>
      <c r="AI168" s="17">
        <v>764.47900000000004</v>
      </c>
      <c r="AJ168" s="17">
        <v>687.84900000000005</v>
      </c>
      <c r="AK168" s="17">
        <v>732.28</v>
      </c>
      <c r="AL168" s="17">
        <v>793.88199999999995</v>
      </c>
      <c r="AM168" s="17">
        <v>742.51199999999994</v>
      </c>
      <c r="AN168" s="17">
        <v>742.51199999999994</v>
      </c>
      <c r="AO168" s="17">
        <v>716.50300000000004</v>
      </c>
      <c r="AP168" s="17">
        <v>764.03599999999994</v>
      </c>
    </row>
    <row r="169" spans="1:42" x14ac:dyDescent="0.35">
      <c r="A169" s="52"/>
      <c r="B169" s="17">
        <v>694.41499999999996</v>
      </c>
      <c r="C169" s="17">
        <v>694.41499999999996</v>
      </c>
      <c r="D169" s="17">
        <v>678.08100000000002</v>
      </c>
      <c r="E169" s="17">
        <v>722.17600000000004</v>
      </c>
      <c r="F169" s="17">
        <v>712.13900000000001</v>
      </c>
      <c r="G169" s="17">
        <v>752.64200000000005</v>
      </c>
      <c r="H169" s="17">
        <v>733.16800000000001</v>
      </c>
      <c r="I169" s="17">
        <v>679.91700000000003</v>
      </c>
      <c r="J169" s="17">
        <v>693.40200000000004</v>
      </c>
      <c r="K169" s="17">
        <v>739.42100000000005</v>
      </c>
      <c r="L169" s="17">
        <v>694.50900000000001</v>
      </c>
      <c r="M169" s="17">
        <v>734.18399999999997</v>
      </c>
      <c r="N169" s="17">
        <v>693.95399999999995</v>
      </c>
      <c r="O169" s="17">
        <v>704.23199999999997</v>
      </c>
      <c r="P169" s="17">
        <v>711.66200000000003</v>
      </c>
      <c r="Q169" s="17">
        <v>733.30899999999997</v>
      </c>
      <c r="R169" s="17">
        <v>708.76800000000003</v>
      </c>
      <c r="S169" s="17">
        <v>716.16300000000001</v>
      </c>
      <c r="T169" s="17">
        <v>731.30399999999997</v>
      </c>
      <c r="U169" s="17">
        <v>724.88800000000003</v>
      </c>
      <c r="V169" s="17">
        <v>690.32299999999998</v>
      </c>
      <c r="W169" s="17">
        <v>701.88800000000003</v>
      </c>
      <c r="X169" s="17">
        <v>663.27300000000002</v>
      </c>
      <c r="Y169" s="17">
        <v>600.23500000000001</v>
      </c>
      <c r="Z169" s="17">
        <v>658.03800000000001</v>
      </c>
      <c r="AA169" s="17">
        <v>715.67700000000002</v>
      </c>
      <c r="AB169" s="17">
        <v>650.44000000000005</v>
      </c>
      <c r="AC169" s="17">
        <v>594.08600000000001</v>
      </c>
      <c r="AD169" s="17">
        <v>746.29300000000001</v>
      </c>
      <c r="AE169" s="17">
        <v>729.79</v>
      </c>
      <c r="AF169" s="17">
        <v>723.84199999999998</v>
      </c>
      <c r="AG169" s="17">
        <v>764.55</v>
      </c>
      <c r="AH169" s="17">
        <v>764.55</v>
      </c>
      <c r="AI169" s="17">
        <v>764.55</v>
      </c>
      <c r="AJ169" s="17">
        <v>688.322</v>
      </c>
      <c r="AK169" s="17">
        <v>732.774</v>
      </c>
      <c r="AL169" s="17">
        <v>795.17700000000002</v>
      </c>
      <c r="AM169" s="17">
        <v>742.71299999999997</v>
      </c>
      <c r="AN169" s="17">
        <v>742.71299999999997</v>
      </c>
      <c r="AO169" s="17">
        <v>716.52099999999996</v>
      </c>
      <c r="AP169" s="17">
        <v>764.423</v>
      </c>
    </row>
    <row r="170" spans="1:42" x14ac:dyDescent="0.35">
      <c r="A170" s="52"/>
      <c r="B170" s="17">
        <v>695.36800000000005</v>
      </c>
      <c r="C170" s="17">
        <v>695.36800000000005</v>
      </c>
      <c r="D170" s="17">
        <v>678.48199999999997</v>
      </c>
      <c r="E170" s="17">
        <v>722.79399999999998</v>
      </c>
      <c r="F170" s="17">
        <v>712.23299999999995</v>
      </c>
      <c r="G170" s="17">
        <v>752.80499999999995</v>
      </c>
      <c r="H170" s="17">
        <v>733.32</v>
      </c>
      <c r="I170" s="17">
        <v>682.02599999999995</v>
      </c>
      <c r="J170" s="17">
        <v>694.05499999999995</v>
      </c>
      <c r="K170" s="17">
        <v>739.53700000000003</v>
      </c>
      <c r="L170" s="17">
        <v>695.52800000000002</v>
      </c>
      <c r="M170" s="17">
        <v>734.37</v>
      </c>
      <c r="N170" s="17">
        <v>694.47500000000002</v>
      </c>
      <c r="O170" s="17">
        <v>704.36</v>
      </c>
      <c r="P170" s="17">
        <v>712.00400000000002</v>
      </c>
      <c r="Q170" s="17">
        <v>734.22699999999998</v>
      </c>
      <c r="R170" s="17">
        <v>709.524</v>
      </c>
      <c r="S170" s="17">
        <v>716.21799999999996</v>
      </c>
      <c r="T170" s="17">
        <v>731.69</v>
      </c>
      <c r="U170" s="17">
        <v>725.24400000000003</v>
      </c>
      <c r="V170" s="17">
        <v>690.33</v>
      </c>
      <c r="W170" s="17">
        <v>702.05600000000004</v>
      </c>
      <c r="X170" s="17">
        <v>663.38599999999997</v>
      </c>
      <c r="Y170" s="17">
        <v>600.58000000000004</v>
      </c>
      <c r="Z170" s="17">
        <v>658.21400000000006</v>
      </c>
      <c r="AA170" s="17">
        <v>716.16800000000001</v>
      </c>
      <c r="AB170" s="17">
        <v>650.54100000000005</v>
      </c>
      <c r="AC170" s="17">
        <v>595.596</v>
      </c>
      <c r="AD170" s="17">
        <v>747.02099999999996</v>
      </c>
      <c r="AE170" s="17">
        <v>730.01</v>
      </c>
      <c r="AF170" s="17">
        <v>724.37300000000005</v>
      </c>
      <c r="AG170" s="17">
        <v>766.327</v>
      </c>
      <c r="AH170" s="17">
        <v>766.327</v>
      </c>
      <c r="AI170" s="17">
        <v>766.327</v>
      </c>
      <c r="AJ170" s="17">
        <v>688.76800000000003</v>
      </c>
      <c r="AK170" s="17">
        <v>733.51400000000001</v>
      </c>
      <c r="AL170" s="17">
        <v>795.49599999999998</v>
      </c>
      <c r="AM170" s="17">
        <v>745.08</v>
      </c>
      <c r="AN170" s="17">
        <v>745.08</v>
      </c>
      <c r="AO170" s="17">
        <v>716.80899999999997</v>
      </c>
      <c r="AP170" s="17">
        <v>764.69299999999998</v>
      </c>
    </row>
    <row r="171" spans="1:42" x14ac:dyDescent="0.35">
      <c r="A171" s="52"/>
      <c r="B171" s="17">
        <v>696.36300000000006</v>
      </c>
      <c r="C171" s="17">
        <v>696.36300000000006</v>
      </c>
      <c r="D171" s="17">
        <v>679.17</v>
      </c>
      <c r="E171" s="17">
        <v>722.85299999999995</v>
      </c>
      <c r="F171" s="17">
        <v>712.37199999999996</v>
      </c>
      <c r="G171" s="17">
        <v>752.83299999999997</v>
      </c>
      <c r="H171" s="17">
        <v>735.56</v>
      </c>
      <c r="I171" s="17">
        <v>682.72299999999996</v>
      </c>
      <c r="J171" s="17">
        <v>694.74199999999996</v>
      </c>
      <c r="K171" s="17">
        <v>739.55399999999997</v>
      </c>
      <c r="L171" s="17">
        <v>695.62</v>
      </c>
      <c r="M171" s="17">
        <v>735.3</v>
      </c>
      <c r="N171" s="17">
        <v>694.54700000000003</v>
      </c>
      <c r="O171" s="17">
        <v>705.06299999999999</v>
      </c>
      <c r="P171" s="17">
        <v>713.17499999999995</v>
      </c>
      <c r="Q171" s="17">
        <v>734.26599999999996</v>
      </c>
      <c r="R171" s="17">
        <v>709.65700000000004</v>
      </c>
      <c r="S171" s="17">
        <v>716.404</v>
      </c>
      <c r="T171" s="17">
        <v>731.91300000000001</v>
      </c>
      <c r="U171" s="17">
        <v>727.76499999999999</v>
      </c>
      <c r="V171" s="17">
        <v>690.81299999999999</v>
      </c>
      <c r="W171" s="17">
        <v>702.17399999999998</v>
      </c>
      <c r="X171" s="17">
        <v>664.83500000000004</v>
      </c>
      <c r="Y171" s="17">
        <v>601.63900000000001</v>
      </c>
      <c r="Z171" s="17">
        <v>658.23099999999999</v>
      </c>
      <c r="AA171" s="17">
        <v>716.66300000000001</v>
      </c>
      <c r="AB171" s="17">
        <v>650.73599999999999</v>
      </c>
      <c r="AC171" s="17">
        <v>596.29499999999996</v>
      </c>
      <c r="AD171" s="17">
        <v>747.11800000000005</v>
      </c>
      <c r="AE171" s="17">
        <v>730.86500000000001</v>
      </c>
      <c r="AF171" s="17">
        <v>725.10699999999997</v>
      </c>
      <c r="AG171" s="17">
        <v>767.27700000000004</v>
      </c>
      <c r="AH171" s="17">
        <v>767.27700000000004</v>
      </c>
      <c r="AI171" s="17">
        <v>767.27700000000004</v>
      </c>
      <c r="AJ171" s="17">
        <v>688.77300000000002</v>
      </c>
      <c r="AK171" s="17">
        <v>733.73900000000003</v>
      </c>
      <c r="AL171" s="17">
        <v>796.10900000000004</v>
      </c>
      <c r="AM171" s="17">
        <v>745.495</v>
      </c>
      <c r="AN171" s="17">
        <v>745.495</v>
      </c>
      <c r="AO171" s="17">
        <v>716.90700000000004</v>
      </c>
      <c r="AP171" s="17">
        <v>765.44600000000003</v>
      </c>
    </row>
    <row r="172" spans="1:42" x14ac:dyDescent="0.35">
      <c r="A172" s="52"/>
      <c r="B172" s="17">
        <v>696.37199999999996</v>
      </c>
      <c r="C172" s="17">
        <v>696.37199999999996</v>
      </c>
      <c r="D172" s="17">
        <v>679.34400000000005</v>
      </c>
      <c r="E172" s="17">
        <v>723.44</v>
      </c>
      <c r="F172" s="17">
        <v>715.25300000000004</v>
      </c>
      <c r="G172" s="17">
        <v>753.18200000000002</v>
      </c>
      <c r="H172" s="17">
        <v>735.63499999999999</v>
      </c>
      <c r="I172" s="17">
        <v>683.08500000000004</v>
      </c>
      <c r="J172" s="17">
        <v>695.30200000000002</v>
      </c>
      <c r="K172" s="17">
        <v>740.45899999999995</v>
      </c>
      <c r="L172" s="17">
        <v>695.69500000000005</v>
      </c>
      <c r="M172" s="17">
        <v>735.899</v>
      </c>
      <c r="N172" s="17">
        <v>694.95299999999997</v>
      </c>
      <c r="O172" s="17">
        <v>705.30600000000004</v>
      </c>
      <c r="P172" s="17">
        <v>713.60699999999997</v>
      </c>
      <c r="Q172" s="17">
        <v>734.48199999999997</v>
      </c>
      <c r="R172" s="17">
        <v>710.14099999999996</v>
      </c>
      <c r="S172" s="17">
        <v>717.62699999999995</v>
      </c>
      <c r="T172" s="17">
        <v>733.971</v>
      </c>
      <c r="U172" s="17">
        <v>728.17600000000004</v>
      </c>
      <c r="V172" s="17">
        <v>691.28499999999997</v>
      </c>
      <c r="W172" s="17">
        <v>702.41600000000005</v>
      </c>
      <c r="X172" s="17">
        <v>666.39700000000005</v>
      </c>
      <c r="Y172" s="17">
        <v>602.226</v>
      </c>
      <c r="Z172" s="17">
        <v>659.70600000000002</v>
      </c>
      <c r="AA172" s="17">
        <v>716.78399999999999</v>
      </c>
      <c r="AB172" s="17">
        <v>651.15599999999995</v>
      </c>
      <c r="AC172" s="17">
        <v>597.86</v>
      </c>
      <c r="AD172" s="17">
        <v>747.25800000000004</v>
      </c>
      <c r="AE172" s="17">
        <v>731.29200000000003</v>
      </c>
      <c r="AF172" s="17">
        <v>726.99800000000005</v>
      </c>
      <c r="AG172" s="17">
        <v>767.93200000000002</v>
      </c>
      <c r="AH172" s="17">
        <v>767.93200000000002</v>
      </c>
      <c r="AI172" s="17">
        <v>767.93200000000002</v>
      </c>
      <c r="AJ172" s="17">
        <v>689.98400000000004</v>
      </c>
      <c r="AK172" s="17">
        <v>734.13699999999994</v>
      </c>
      <c r="AL172" s="17">
        <v>796.57100000000003</v>
      </c>
      <c r="AM172" s="17">
        <v>745.54200000000003</v>
      </c>
      <c r="AN172" s="17">
        <v>745.54200000000003</v>
      </c>
      <c r="AO172" s="17">
        <v>717.11800000000005</v>
      </c>
      <c r="AP172" s="17">
        <v>765.49800000000005</v>
      </c>
    </row>
    <row r="173" spans="1:42" x14ac:dyDescent="0.35">
      <c r="A173" s="52"/>
      <c r="B173" s="17">
        <v>696.423</v>
      </c>
      <c r="C173" s="17">
        <v>696.423</v>
      </c>
      <c r="D173" s="17">
        <v>679.39300000000003</v>
      </c>
      <c r="E173" s="17">
        <v>724.98099999999999</v>
      </c>
      <c r="F173" s="17">
        <v>715.81899999999996</v>
      </c>
      <c r="G173" s="17">
        <v>753.21500000000003</v>
      </c>
      <c r="H173" s="17">
        <v>736.05799999999999</v>
      </c>
      <c r="I173" s="17">
        <v>683.66200000000003</v>
      </c>
      <c r="J173" s="17">
        <v>695.91399999999999</v>
      </c>
      <c r="K173" s="17">
        <v>740.81500000000005</v>
      </c>
      <c r="L173" s="17">
        <v>696.62099999999998</v>
      </c>
      <c r="M173" s="17">
        <v>736.29200000000003</v>
      </c>
      <c r="N173" s="17">
        <v>695.12900000000002</v>
      </c>
      <c r="O173" s="17">
        <v>706.34</v>
      </c>
      <c r="P173" s="17">
        <v>714.35599999999999</v>
      </c>
      <c r="Q173" s="17">
        <v>734.49</v>
      </c>
      <c r="R173" s="17">
        <v>710.29399999999998</v>
      </c>
      <c r="S173" s="17">
        <v>718.70299999999997</v>
      </c>
      <c r="T173" s="17">
        <v>734.17399999999998</v>
      </c>
      <c r="U173" s="17">
        <v>728.50599999999997</v>
      </c>
      <c r="V173" s="17">
        <v>694.27599999999995</v>
      </c>
      <c r="W173" s="17">
        <v>703.21699999999998</v>
      </c>
      <c r="X173" s="17">
        <v>667.38</v>
      </c>
      <c r="Y173" s="17">
        <v>602.68399999999997</v>
      </c>
      <c r="Z173" s="17">
        <v>662.11800000000005</v>
      </c>
      <c r="AA173" s="17">
        <v>716.88800000000003</v>
      </c>
      <c r="AB173" s="17">
        <v>651.22699999999998</v>
      </c>
      <c r="AC173" s="17">
        <v>599.32899999999995</v>
      </c>
      <c r="AD173" s="17">
        <v>748.29</v>
      </c>
      <c r="AE173" s="17">
        <v>731.48400000000004</v>
      </c>
      <c r="AF173" s="17">
        <v>727.07299999999998</v>
      </c>
      <c r="AG173" s="17">
        <v>772.05499999999995</v>
      </c>
      <c r="AH173" s="17">
        <v>772.05499999999995</v>
      </c>
      <c r="AI173" s="17">
        <v>772.05499999999995</v>
      </c>
      <c r="AJ173" s="17">
        <v>691.68200000000002</v>
      </c>
      <c r="AK173" s="17">
        <v>734.46699999999998</v>
      </c>
      <c r="AL173" s="17">
        <v>796.67200000000003</v>
      </c>
      <c r="AM173" s="17">
        <v>746.63599999999997</v>
      </c>
      <c r="AN173" s="17">
        <v>746.63599999999997</v>
      </c>
      <c r="AO173" s="17">
        <v>717.428</v>
      </c>
      <c r="AP173" s="17">
        <v>765.54200000000003</v>
      </c>
    </row>
    <row r="174" spans="1:42" x14ac:dyDescent="0.35">
      <c r="A174" s="52"/>
      <c r="B174" s="17">
        <v>696.50800000000004</v>
      </c>
      <c r="C174" s="17">
        <v>696.50800000000004</v>
      </c>
      <c r="D174" s="17">
        <v>679.45399999999995</v>
      </c>
      <c r="E174" s="17">
        <v>725.27099999999996</v>
      </c>
      <c r="F174" s="17">
        <v>716.29600000000005</v>
      </c>
      <c r="G174" s="17">
        <v>753.24599999999998</v>
      </c>
      <c r="H174" s="17">
        <v>736.08</v>
      </c>
      <c r="I174" s="17">
        <v>684.31299999999999</v>
      </c>
      <c r="J174" s="17">
        <v>696.52</v>
      </c>
      <c r="K174" s="17">
        <v>741.06100000000004</v>
      </c>
      <c r="L174" s="17">
        <v>696.65499999999997</v>
      </c>
      <c r="M174" s="17">
        <v>736.34</v>
      </c>
      <c r="N174" s="17">
        <v>695.35699999999997</v>
      </c>
      <c r="O174" s="17">
        <v>707.73099999999999</v>
      </c>
      <c r="P174" s="17">
        <v>714.85400000000004</v>
      </c>
      <c r="Q174" s="17">
        <v>734.56899999999996</v>
      </c>
      <c r="R174" s="17">
        <v>710.798</v>
      </c>
      <c r="S174" s="17">
        <v>720.15200000000004</v>
      </c>
      <c r="T174" s="17">
        <v>735.85599999999999</v>
      </c>
      <c r="U174" s="17">
        <v>729.94600000000003</v>
      </c>
      <c r="V174" s="17">
        <v>694.27700000000004</v>
      </c>
      <c r="W174" s="17">
        <v>703.24</v>
      </c>
      <c r="X174" s="17">
        <v>668.822</v>
      </c>
      <c r="Y174" s="17">
        <v>603.83399999999995</v>
      </c>
      <c r="Z174" s="17">
        <v>662.51199999999994</v>
      </c>
      <c r="AA174" s="17">
        <v>717.28700000000003</v>
      </c>
      <c r="AB174" s="17">
        <v>652.17899999999997</v>
      </c>
      <c r="AC174" s="17">
        <v>602.64400000000001</v>
      </c>
      <c r="AD174" s="17">
        <v>748.37</v>
      </c>
      <c r="AE174" s="17">
        <v>732.51099999999997</v>
      </c>
      <c r="AF174" s="17">
        <v>727.096</v>
      </c>
      <c r="AG174" s="17">
        <v>772.63</v>
      </c>
      <c r="AH174" s="17">
        <v>772.63</v>
      </c>
      <c r="AI174" s="17">
        <v>772.63</v>
      </c>
      <c r="AJ174" s="17">
        <v>691.69799999999998</v>
      </c>
      <c r="AK174" s="17">
        <v>734.68100000000004</v>
      </c>
      <c r="AL174" s="17">
        <v>797.08699999999999</v>
      </c>
      <c r="AM174" s="17">
        <v>747.31299999999999</v>
      </c>
      <c r="AN174" s="17">
        <v>747.31299999999999</v>
      </c>
      <c r="AO174" s="17">
        <v>717.43499999999995</v>
      </c>
      <c r="AP174" s="17">
        <v>766.18899999999996</v>
      </c>
    </row>
    <row r="175" spans="1:42" x14ac:dyDescent="0.35">
      <c r="A175" s="52"/>
      <c r="B175" s="17">
        <v>697.38599999999997</v>
      </c>
      <c r="C175" s="17">
        <v>697.38599999999997</v>
      </c>
      <c r="D175" s="17">
        <v>680.45</v>
      </c>
      <c r="E175" s="17">
        <v>725.51800000000003</v>
      </c>
      <c r="F175" s="17">
        <v>716.30799999999999</v>
      </c>
      <c r="G175" s="17">
        <v>753.76499999999999</v>
      </c>
      <c r="H175" s="17">
        <v>737.08799999999997</v>
      </c>
      <c r="I175" s="17">
        <v>684.33799999999997</v>
      </c>
      <c r="J175" s="17">
        <v>697.46799999999996</v>
      </c>
      <c r="K175" s="17">
        <v>741.13199999999995</v>
      </c>
      <c r="L175" s="17">
        <v>696.95</v>
      </c>
      <c r="M175" s="17">
        <v>736.79899999999998</v>
      </c>
      <c r="N175" s="17">
        <v>695.63400000000001</v>
      </c>
      <c r="O175" s="17">
        <v>708.34699999999998</v>
      </c>
      <c r="P175" s="17">
        <v>715.14300000000003</v>
      </c>
      <c r="Q175" s="17">
        <v>735.18399999999997</v>
      </c>
      <c r="R175" s="17">
        <v>711.07500000000005</v>
      </c>
      <c r="S175" s="17">
        <v>720.60599999999999</v>
      </c>
      <c r="T175" s="17">
        <v>736.08</v>
      </c>
      <c r="U175" s="17">
        <v>730.78</v>
      </c>
      <c r="V175" s="17">
        <v>695.69299999999998</v>
      </c>
      <c r="W175" s="17">
        <v>703.42399999999998</v>
      </c>
      <c r="X175" s="17">
        <v>668.96</v>
      </c>
      <c r="Y175" s="17">
        <v>604.90200000000004</v>
      </c>
      <c r="Z175" s="17">
        <v>662.779</v>
      </c>
      <c r="AA175" s="17">
        <v>717.86400000000003</v>
      </c>
      <c r="AB175" s="17">
        <v>652.76900000000001</v>
      </c>
      <c r="AC175" s="17">
        <v>603.101</v>
      </c>
      <c r="AD175" s="17">
        <v>748.45500000000004</v>
      </c>
      <c r="AE175" s="17">
        <v>733.34400000000005</v>
      </c>
      <c r="AF175" s="17">
        <v>727.23599999999999</v>
      </c>
      <c r="AG175" s="17">
        <v>773.02700000000004</v>
      </c>
      <c r="AH175" s="17">
        <v>773.02700000000004</v>
      </c>
      <c r="AI175" s="17">
        <v>773.02700000000004</v>
      </c>
      <c r="AJ175" s="17">
        <v>692.06899999999996</v>
      </c>
      <c r="AK175" s="17">
        <v>737.21199999999999</v>
      </c>
      <c r="AL175" s="17">
        <v>797.21500000000003</v>
      </c>
      <c r="AM175" s="17">
        <v>747.51499999999999</v>
      </c>
      <c r="AN175" s="17">
        <v>747.51499999999999</v>
      </c>
      <c r="AO175" s="17">
        <v>717.81399999999996</v>
      </c>
      <c r="AP175" s="17">
        <v>767.69</v>
      </c>
    </row>
    <row r="176" spans="1:42" x14ac:dyDescent="0.35">
      <c r="A176" s="52"/>
      <c r="B176" s="17">
        <v>697.86</v>
      </c>
      <c r="C176" s="17">
        <v>697.86</v>
      </c>
      <c r="D176" s="17">
        <v>680.76099999999997</v>
      </c>
      <c r="E176" s="17">
        <v>726.18100000000004</v>
      </c>
      <c r="F176" s="17">
        <v>716.87300000000005</v>
      </c>
      <c r="G176" s="17">
        <v>753.93799999999999</v>
      </c>
      <c r="H176" s="17">
        <v>737.41700000000003</v>
      </c>
      <c r="I176" s="17">
        <v>685.25900000000001</v>
      </c>
      <c r="J176" s="17">
        <v>698.53800000000001</v>
      </c>
      <c r="K176" s="17">
        <v>741.31700000000001</v>
      </c>
      <c r="L176" s="17">
        <v>697.07500000000005</v>
      </c>
      <c r="M176" s="17">
        <v>737.24599999999998</v>
      </c>
      <c r="N176" s="17">
        <v>695.79600000000005</v>
      </c>
      <c r="O176" s="17">
        <v>709.08600000000001</v>
      </c>
      <c r="P176" s="17">
        <v>716.35900000000004</v>
      </c>
      <c r="Q176" s="17">
        <v>735.92600000000004</v>
      </c>
      <c r="R176" s="17">
        <v>712.26900000000001</v>
      </c>
      <c r="S176" s="17">
        <v>720.95799999999997</v>
      </c>
      <c r="T176" s="17">
        <v>736.26700000000005</v>
      </c>
      <c r="U176" s="17">
        <v>731.46299999999997</v>
      </c>
      <c r="V176" s="17">
        <v>696.52200000000005</v>
      </c>
      <c r="W176" s="17">
        <v>703.67899999999997</v>
      </c>
      <c r="X176" s="17">
        <v>669.18899999999996</v>
      </c>
      <c r="Y176" s="17">
        <v>605.73900000000003</v>
      </c>
      <c r="Z176" s="17">
        <v>664.14400000000001</v>
      </c>
      <c r="AA176" s="17">
        <v>717.91499999999996</v>
      </c>
      <c r="AB176" s="17">
        <v>653.17399999999998</v>
      </c>
      <c r="AC176" s="17">
        <v>605.73400000000004</v>
      </c>
      <c r="AD176" s="17">
        <v>750.79399999999998</v>
      </c>
      <c r="AE176" s="17">
        <v>733.38599999999997</v>
      </c>
      <c r="AF176" s="17">
        <v>727.279</v>
      </c>
      <c r="AG176" s="17">
        <v>774.47900000000004</v>
      </c>
      <c r="AH176" s="17">
        <v>774.47900000000004</v>
      </c>
      <c r="AI176" s="17">
        <v>774.47900000000004</v>
      </c>
      <c r="AJ176" s="17">
        <v>692.255</v>
      </c>
      <c r="AK176" s="17">
        <v>737.55600000000004</v>
      </c>
      <c r="AL176" s="17">
        <v>797.99699999999996</v>
      </c>
      <c r="AM176" s="17">
        <v>748.37599999999998</v>
      </c>
      <c r="AN176" s="17">
        <v>748.37599999999998</v>
      </c>
      <c r="AO176" s="17">
        <v>717.89</v>
      </c>
      <c r="AP176" s="17">
        <v>768.56600000000003</v>
      </c>
    </row>
    <row r="177" spans="1:42" x14ac:dyDescent="0.35">
      <c r="A177" s="52"/>
      <c r="B177" s="17">
        <v>697.86800000000005</v>
      </c>
      <c r="C177" s="17">
        <v>697.86800000000005</v>
      </c>
      <c r="D177" s="17">
        <v>680.83199999999999</v>
      </c>
      <c r="E177" s="17">
        <v>726.60299999999995</v>
      </c>
      <c r="F177" s="17">
        <v>718.81299999999999</v>
      </c>
      <c r="G177" s="17">
        <v>754.30600000000004</v>
      </c>
      <c r="H177" s="17">
        <v>737.56600000000003</v>
      </c>
      <c r="I177" s="17">
        <v>685.827</v>
      </c>
      <c r="J177" s="17">
        <v>699.01599999999996</v>
      </c>
      <c r="K177" s="17">
        <v>741.60900000000004</v>
      </c>
      <c r="L177" s="17">
        <v>697.51199999999994</v>
      </c>
      <c r="M177" s="17">
        <v>737.45100000000002</v>
      </c>
      <c r="N177" s="17">
        <v>695.87599999999998</v>
      </c>
      <c r="O177" s="17">
        <v>709.23800000000006</v>
      </c>
      <c r="P177" s="17">
        <v>716.78499999999997</v>
      </c>
      <c r="Q177" s="17">
        <v>736.15700000000004</v>
      </c>
      <c r="R177" s="17">
        <v>713.572</v>
      </c>
      <c r="S177" s="17">
        <v>721.39599999999996</v>
      </c>
      <c r="T177" s="17">
        <v>738.33500000000004</v>
      </c>
      <c r="U177" s="17">
        <v>732.31299999999999</v>
      </c>
      <c r="V177" s="17">
        <v>696.83600000000001</v>
      </c>
      <c r="W177" s="17">
        <v>703.73400000000004</v>
      </c>
      <c r="X177" s="17">
        <v>669.59500000000003</v>
      </c>
      <c r="Y177" s="17">
        <v>606.53200000000004</v>
      </c>
      <c r="Z177" s="17">
        <v>664.245</v>
      </c>
      <c r="AA177" s="17">
        <v>717.99699999999996</v>
      </c>
      <c r="AB177" s="17">
        <v>654.173</v>
      </c>
      <c r="AC177" s="17">
        <v>606.16600000000005</v>
      </c>
      <c r="AD177" s="17">
        <v>751.47900000000004</v>
      </c>
      <c r="AE177" s="17">
        <v>734.17399999999998</v>
      </c>
      <c r="AF177" s="17">
        <v>728.40499999999997</v>
      </c>
      <c r="AG177" s="17">
        <v>775.15300000000002</v>
      </c>
      <c r="AH177" s="17">
        <v>775.15300000000002</v>
      </c>
      <c r="AI177" s="17">
        <v>775.15300000000002</v>
      </c>
      <c r="AJ177" s="17">
        <v>694.30499999999995</v>
      </c>
      <c r="AK177" s="17">
        <v>737.572</v>
      </c>
      <c r="AL177" s="17">
        <v>798.24699999999996</v>
      </c>
      <c r="AM177" s="17">
        <v>748.52800000000002</v>
      </c>
      <c r="AN177" s="17">
        <v>748.52800000000002</v>
      </c>
      <c r="AO177" s="17">
        <v>717.91200000000003</v>
      </c>
      <c r="AP177" s="17">
        <v>771.899</v>
      </c>
    </row>
    <row r="178" spans="1:42" x14ac:dyDescent="0.35">
      <c r="A178" s="52"/>
      <c r="B178" s="17">
        <v>698.34</v>
      </c>
      <c r="C178" s="17">
        <v>698.34</v>
      </c>
      <c r="D178" s="17">
        <v>681.37599999999998</v>
      </c>
      <c r="E178" s="17">
        <v>728.06</v>
      </c>
      <c r="F178" s="17">
        <v>719.16499999999996</v>
      </c>
      <c r="G178" s="17">
        <v>754.43</v>
      </c>
      <c r="H178" s="17">
        <v>738</v>
      </c>
      <c r="I178" s="17">
        <v>686.00099999999998</v>
      </c>
      <c r="J178" s="17">
        <v>699.60799999999995</v>
      </c>
      <c r="K178" s="17">
        <v>741.79899999999998</v>
      </c>
      <c r="L178" s="17">
        <v>698.26199999999994</v>
      </c>
      <c r="M178" s="17">
        <v>737.75099999999998</v>
      </c>
      <c r="N178" s="17">
        <v>696.36400000000003</v>
      </c>
      <c r="O178" s="17">
        <v>709.36199999999997</v>
      </c>
      <c r="P178" s="17">
        <v>716.90300000000002</v>
      </c>
      <c r="Q178" s="17">
        <v>736.63199999999995</v>
      </c>
      <c r="R178" s="17">
        <v>713.88400000000001</v>
      </c>
      <c r="S178" s="17">
        <v>721.66700000000003</v>
      </c>
      <c r="T178" s="17">
        <v>739.16700000000003</v>
      </c>
      <c r="U178" s="17">
        <v>733.18499999999995</v>
      </c>
      <c r="V178" s="17">
        <v>697.89800000000002</v>
      </c>
      <c r="W178" s="17">
        <v>704.34799999999996</v>
      </c>
      <c r="X178" s="17">
        <v>669.774</v>
      </c>
      <c r="Y178" s="17">
        <v>607.08299999999997</v>
      </c>
      <c r="Z178" s="17">
        <v>665.60500000000002</v>
      </c>
      <c r="AA178" s="17">
        <v>718.03599999999994</v>
      </c>
      <c r="AB178" s="17">
        <v>654.279</v>
      </c>
      <c r="AC178" s="17">
        <v>606.99699999999996</v>
      </c>
      <c r="AD178" s="17">
        <v>751.66700000000003</v>
      </c>
      <c r="AE178" s="17">
        <v>734.56100000000004</v>
      </c>
      <c r="AF178" s="17">
        <v>729.26</v>
      </c>
      <c r="AG178" s="17">
        <v>781.96</v>
      </c>
      <c r="AH178" s="17">
        <v>781.96</v>
      </c>
      <c r="AI178" s="17">
        <v>781.96</v>
      </c>
      <c r="AJ178" s="17">
        <v>694.63499999999999</v>
      </c>
      <c r="AK178" s="17">
        <v>737.76800000000003</v>
      </c>
      <c r="AL178" s="17">
        <v>801.20899999999995</v>
      </c>
      <c r="AM178" s="17">
        <v>748.84</v>
      </c>
      <c r="AN178" s="17">
        <v>748.84</v>
      </c>
      <c r="AO178" s="17">
        <v>718.428</v>
      </c>
      <c r="AP178" s="17">
        <v>772.08600000000001</v>
      </c>
    </row>
    <row r="179" spans="1:42" x14ac:dyDescent="0.35">
      <c r="A179" s="52"/>
      <c r="B179" s="17">
        <v>698.49699999999996</v>
      </c>
      <c r="C179" s="17">
        <v>698.49699999999996</v>
      </c>
      <c r="D179" s="17">
        <v>682.21600000000001</v>
      </c>
      <c r="E179" s="17">
        <v>729.11900000000003</v>
      </c>
      <c r="F179" s="17">
        <v>719.89499999999998</v>
      </c>
      <c r="G179" s="17">
        <v>754.72199999999998</v>
      </c>
      <c r="H179" s="17">
        <v>738.846</v>
      </c>
      <c r="I179" s="17">
        <v>686.149</v>
      </c>
      <c r="J179" s="17">
        <v>700.17600000000004</v>
      </c>
      <c r="K179" s="17">
        <v>742.05899999999997</v>
      </c>
      <c r="L179" s="17">
        <v>699.25800000000004</v>
      </c>
      <c r="M179" s="17">
        <v>738.00800000000004</v>
      </c>
      <c r="N179" s="17">
        <v>696.553</v>
      </c>
      <c r="O179" s="17">
        <v>710.46199999999999</v>
      </c>
      <c r="P179" s="17">
        <v>717.41899999999998</v>
      </c>
      <c r="Q179" s="17">
        <v>736.78300000000002</v>
      </c>
      <c r="R179" s="17">
        <v>713.97400000000005</v>
      </c>
      <c r="S179" s="17">
        <v>722.27200000000005</v>
      </c>
      <c r="T179" s="17">
        <v>741.83199999999999</v>
      </c>
      <c r="U179" s="17">
        <v>733.66300000000001</v>
      </c>
      <c r="V179" s="17">
        <v>698.23299999999995</v>
      </c>
      <c r="W179" s="17">
        <v>704.90099999999995</v>
      </c>
      <c r="X179" s="17">
        <v>670.25599999999997</v>
      </c>
      <c r="Y179" s="17">
        <v>607.77099999999996</v>
      </c>
      <c r="Z179" s="17">
        <v>666.01400000000001</v>
      </c>
      <c r="AA179" s="17">
        <v>718.45299999999997</v>
      </c>
      <c r="AB179" s="17">
        <v>654.87199999999996</v>
      </c>
      <c r="AC179" s="17">
        <v>608.51700000000005</v>
      </c>
      <c r="AD179" s="17">
        <v>751.70899999999995</v>
      </c>
      <c r="AE179" s="17">
        <v>735.17899999999997</v>
      </c>
      <c r="AF179" s="17">
        <v>729.43200000000002</v>
      </c>
      <c r="AG179" s="17">
        <v>782.27800000000002</v>
      </c>
      <c r="AH179" s="17">
        <v>782.27800000000002</v>
      </c>
      <c r="AI179" s="17">
        <v>782.27800000000002</v>
      </c>
      <c r="AJ179" s="17">
        <v>695.37900000000002</v>
      </c>
      <c r="AK179" s="17">
        <v>738.30100000000004</v>
      </c>
      <c r="AL179" s="17">
        <v>803.36300000000006</v>
      </c>
      <c r="AM179" s="17">
        <v>748.90300000000002</v>
      </c>
      <c r="AN179" s="17">
        <v>748.90300000000002</v>
      </c>
      <c r="AO179" s="17">
        <v>718.63099999999997</v>
      </c>
      <c r="AP179" s="17">
        <v>772.10500000000002</v>
      </c>
    </row>
    <row r="180" spans="1:42" x14ac:dyDescent="0.35">
      <c r="A180" s="52"/>
      <c r="B180" s="17">
        <v>698.75099999999998</v>
      </c>
      <c r="C180" s="17">
        <v>698.75099999999998</v>
      </c>
      <c r="D180" s="17">
        <v>682.32799999999997</v>
      </c>
      <c r="E180" s="17">
        <v>729.14</v>
      </c>
      <c r="F180" s="17">
        <v>720.51199999999994</v>
      </c>
      <c r="G180" s="17">
        <v>755.26800000000003</v>
      </c>
      <c r="H180" s="17">
        <v>739.32100000000003</v>
      </c>
      <c r="I180" s="17">
        <v>687.25599999999997</v>
      </c>
      <c r="J180" s="17">
        <v>700.39499999999998</v>
      </c>
      <c r="K180" s="17">
        <v>742.39</v>
      </c>
      <c r="L180" s="17">
        <v>699.39700000000005</v>
      </c>
      <c r="M180" s="17">
        <v>739.49300000000005</v>
      </c>
      <c r="N180" s="17">
        <v>696.86900000000003</v>
      </c>
      <c r="O180" s="17">
        <v>710.56600000000003</v>
      </c>
      <c r="P180" s="17">
        <v>717.81299999999999</v>
      </c>
      <c r="Q180" s="17">
        <v>737.30899999999997</v>
      </c>
      <c r="R180" s="17">
        <v>714.99699999999996</v>
      </c>
      <c r="S180" s="17">
        <v>722.94299999999998</v>
      </c>
      <c r="T180" s="17">
        <v>744.05600000000004</v>
      </c>
      <c r="U180" s="17">
        <v>733.93299999999999</v>
      </c>
      <c r="V180" s="17">
        <v>698.32899999999995</v>
      </c>
      <c r="W180" s="17">
        <v>705.64499999999998</v>
      </c>
      <c r="X180" s="17">
        <v>672.02</v>
      </c>
      <c r="Y180" s="17">
        <v>608.76300000000003</v>
      </c>
      <c r="Z180" s="17">
        <v>666.85900000000004</v>
      </c>
      <c r="AA180" s="17">
        <v>718.53</v>
      </c>
      <c r="AB180" s="17">
        <v>656.30600000000004</v>
      </c>
      <c r="AC180" s="17">
        <v>609.01400000000001</v>
      </c>
      <c r="AD180" s="17">
        <v>751.93100000000004</v>
      </c>
      <c r="AE180" s="17">
        <v>736.52800000000002</v>
      </c>
      <c r="AF180" s="17">
        <v>729.47299999999996</v>
      </c>
      <c r="AG180" s="17">
        <v>782.92700000000002</v>
      </c>
      <c r="AH180" s="17">
        <v>782.92700000000002</v>
      </c>
      <c r="AI180" s="17">
        <v>782.92700000000002</v>
      </c>
      <c r="AJ180" s="17">
        <v>695.48099999999999</v>
      </c>
      <c r="AK180" s="17">
        <v>738.93600000000004</v>
      </c>
      <c r="AL180" s="17">
        <v>803.86599999999999</v>
      </c>
      <c r="AM180" s="17">
        <v>748.90599999999995</v>
      </c>
      <c r="AN180" s="17">
        <v>748.90599999999995</v>
      </c>
      <c r="AO180" s="17">
        <v>718.952</v>
      </c>
      <c r="AP180" s="17">
        <v>773.69500000000005</v>
      </c>
    </row>
    <row r="181" spans="1:42" x14ac:dyDescent="0.35">
      <c r="A181" s="52"/>
      <c r="B181" s="17">
        <v>698.84400000000005</v>
      </c>
      <c r="C181" s="17">
        <v>698.84400000000005</v>
      </c>
      <c r="D181" s="17">
        <v>682.52300000000002</v>
      </c>
      <c r="E181" s="17">
        <v>729.92</v>
      </c>
      <c r="F181" s="17">
        <v>721.21299999999997</v>
      </c>
      <c r="G181" s="17">
        <v>755.47500000000002</v>
      </c>
      <c r="H181" s="17">
        <v>739.39400000000001</v>
      </c>
      <c r="I181" s="17">
        <v>688.08399999999995</v>
      </c>
      <c r="J181" s="17">
        <v>700.42600000000004</v>
      </c>
      <c r="K181" s="17">
        <v>743.13599999999997</v>
      </c>
      <c r="L181" s="17">
        <v>700.49900000000002</v>
      </c>
      <c r="M181" s="17">
        <v>740.05100000000004</v>
      </c>
      <c r="N181" s="17">
        <v>696.92499999999995</v>
      </c>
      <c r="O181" s="17">
        <v>710.57100000000003</v>
      </c>
      <c r="P181" s="17">
        <v>717.83600000000001</v>
      </c>
      <c r="Q181" s="17">
        <v>737.52499999999998</v>
      </c>
      <c r="R181" s="17">
        <v>715.91800000000001</v>
      </c>
      <c r="S181" s="17">
        <v>723.55600000000004</v>
      </c>
      <c r="T181" s="17">
        <v>744.35500000000002</v>
      </c>
      <c r="U181" s="17">
        <v>734.57500000000005</v>
      </c>
      <c r="V181" s="17">
        <v>699.14200000000005</v>
      </c>
      <c r="W181" s="17">
        <v>706.09400000000005</v>
      </c>
      <c r="X181" s="17">
        <v>672.39499999999998</v>
      </c>
      <c r="Y181" s="17">
        <v>609.11599999999999</v>
      </c>
      <c r="Z181" s="17">
        <v>667.69100000000003</v>
      </c>
      <c r="AA181" s="17">
        <v>720.04300000000001</v>
      </c>
      <c r="AB181" s="17">
        <v>656.50900000000001</v>
      </c>
      <c r="AC181" s="17">
        <v>609.72799999999995</v>
      </c>
      <c r="AD181" s="17">
        <v>753.19100000000003</v>
      </c>
      <c r="AE181" s="17">
        <v>737.38</v>
      </c>
      <c r="AF181" s="17">
        <v>729.48699999999997</v>
      </c>
      <c r="AG181" s="17">
        <v>784.327</v>
      </c>
      <c r="AH181" s="17">
        <v>784.327</v>
      </c>
      <c r="AI181" s="17">
        <v>784.327</v>
      </c>
      <c r="AJ181" s="17">
        <v>698.19100000000003</v>
      </c>
      <c r="AK181" s="17">
        <v>739.87599999999998</v>
      </c>
      <c r="AL181" s="17">
        <v>804.30399999999997</v>
      </c>
      <c r="AM181" s="17">
        <v>750.93799999999999</v>
      </c>
      <c r="AN181" s="17">
        <v>750.93799999999999</v>
      </c>
      <c r="AO181" s="17">
        <v>719.22400000000005</v>
      </c>
      <c r="AP181" s="17">
        <v>773.88900000000001</v>
      </c>
    </row>
    <row r="182" spans="1:42" x14ac:dyDescent="0.35">
      <c r="A182" s="52"/>
      <c r="B182" s="17">
        <v>699.57100000000003</v>
      </c>
      <c r="C182" s="17">
        <v>699.57100000000003</v>
      </c>
      <c r="D182" s="17">
        <v>682.84500000000003</v>
      </c>
      <c r="E182" s="17">
        <v>730.32399999999996</v>
      </c>
      <c r="F182" s="17">
        <v>721.54499999999996</v>
      </c>
      <c r="G182" s="17">
        <v>756.11400000000003</v>
      </c>
      <c r="H182" s="17">
        <v>739.846</v>
      </c>
      <c r="I182" s="17">
        <v>688.21199999999999</v>
      </c>
      <c r="J182" s="17">
        <v>700.58799999999997</v>
      </c>
      <c r="K182" s="17">
        <v>743.43</v>
      </c>
      <c r="L182" s="17">
        <v>700.77700000000004</v>
      </c>
      <c r="M182" s="17">
        <v>740.12</v>
      </c>
      <c r="N182" s="17">
        <v>697.07</v>
      </c>
      <c r="O182" s="17">
        <v>711.15700000000004</v>
      </c>
      <c r="P182" s="17">
        <v>718.58799999999997</v>
      </c>
      <c r="Q182" s="17">
        <v>738.05399999999997</v>
      </c>
      <c r="R182" s="17">
        <v>716.25199999999995</v>
      </c>
      <c r="S182" s="17">
        <v>723.74099999999999</v>
      </c>
      <c r="T182" s="17">
        <v>745.53399999999999</v>
      </c>
      <c r="U182" s="17">
        <v>734.87</v>
      </c>
      <c r="V182" s="17">
        <v>700.19299999999998</v>
      </c>
      <c r="W182" s="17">
        <v>706.15599999999995</v>
      </c>
      <c r="X182" s="17">
        <v>673.47299999999996</v>
      </c>
      <c r="Y182" s="17">
        <v>610.37199999999996</v>
      </c>
      <c r="Z182" s="17">
        <v>667.78300000000002</v>
      </c>
      <c r="AA182" s="17">
        <v>720.18799999999999</v>
      </c>
      <c r="AB182" s="17">
        <v>656.80700000000002</v>
      </c>
      <c r="AC182" s="17">
        <v>610.93299999999999</v>
      </c>
      <c r="AD182" s="17">
        <v>754.01300000000003</v>
      </c>
      <c r="AE182" s="17">
        <v>737.505</v>
      </c>
      <c r="AF182" s="17">
        <v>729.57899999999995</v>
      </c>
      <c r="AG182" s="17">
        <v>784.77200000000005</v>
      </c>
      <c r="AH182" s="17">
        <v>784.77200000000005</v>
      </c>
      <c r="AI182" s="17">
        <v>784.77200000000005</v>
      </c>
      <c r="AJ182" s="17">
        <v>698.55700000000002</v>
      </c>
      <c r="AK182" s="17">
        <v>741.56399999999996</v>
      </c>
      <c r="AL182" s="17">
        <v>805.04700000000003</v>
      </c>
      <c r="AM182" s="17">
        <v>751.83900000000006</v>
      </c>
      <c r="AN182" s="17">
        <v>751.83900000000006</v>
      </c>
      <c r="AO182" s="17">
        <v>719.5</v>
      </c>
      <c r="AP182" s="17">
        <v>774.25099999999998</v>
      </c>
    </row>
    <row r="183" spans="1:42" x14ac:dyDescent="0.35">
      <c r="A183" s="52"/>
      <c r="B183" s="17">
        <v>700.07799999999997</v>
      </c>
      <c r="C183" s="17">
        <v>700.07799999999997</v>
      </c>
      <c r="D183" s="17">
        <v>683.13800000000003</v>
      </c>
      <c r="E183" s="17">
        <v>731.56799999999998</v>
      </c>
      <c r="F183" s="17">
        <v>724.33699999999999</v>
      </c>
      <c r="G183" s="17">
        <v>756.39</v>
      </c>
      <c r="H183" s="17">
        <v>740.45500000000004</v>
      </c>
      <c r="I183" s="17">
        <v>689.34</v>
      </c>
      <c r="J183" s="17">
        <v>701.68600000000004</v>
      </c>
      <c r="K183" s="17">
        <v>743.798</v>
      </c>
      <c r="L183" s="17">
        <v>702.69200000000001</v>
      </c>
      <c r="M183" s="17">
        <v>741.29</v>
      </c>
      <c r="N183" s="17">
        <v>697.45899999999995</v>
      </c>
      <c r="O183" s="17">
        <v>711.59299999999996</v>
      </c>
      <c r="P183" s="17">
        <v>718.98800000000006</v>
      </c>
      <c r="Q183" s="17">
        <v>738.51599999999996</v>
      </c>
      <c r="R183" s="17">
        <v>717.01199999999994</v>
      </c>
      <c r="S183" s="17">
        <v>724.36900000000003</v>
      </c>
      <c r="T183" s="17">
        <v>745.86900000000003</v>
      </c>
      <c r="U183" s="17">
        <v>735.36300000000006</v>
      </c>
      <c r="V183" s="17">
        <v>700.40099999999995</v>
      </c>
      <c r="W183" s="17">
        <v>706.202</v>
      </c>
      <c r="X183" s="17">
        <v>673.50599999999997</v>
      </c>
      <c r="Y183" s="17">
        <v>610.73299999999995</v>
      </c>
      <c r="Z183" s="17">
        <v>667.947</v>
      </c>
      <c r="AA183" s="17">
        <v>720.78099999999995</v>
      </c>
      <c r="AB183" s="17">
        <v>657.10599999999999</v>
      </c>
      <c r="AC183" s="17">
        <v>612.71299999999997</v>
      </c>
      <c r="AD183" s="17">
        <v>754.62300000000005</v>
      </c>
      <c r="AE183" s="17">
        <v>737.71</v>
      </c>
      <c r="AF183" s="17">
        <v>729.74400000000003</v>
      </c>
      <c r="AG183" s="17">
        <v>787.93100000000004</v>
      </c>
      <c r="AH183" s="17">
        <v>787.93100000000004</v>
      </c>
      <c r="AI183" s="17">
        <v>787.93100000000004</v>
      </c>
      <c r="AJ183" s="17">
        <v>699.40200000000004</v>
      </c>
      <c r="AK183" s="17">
        <v>743.90200000000004</v>
      </c>
      <c r="AL183" s="17">
        <v>806.32500000000005</v>
      </c>
      <c r="AM183" s="17">
        <v>751.86</v>
      </c>
      <c r="AN183" s="17">
        <v>751.86</v>
      </c>
      <c r="AO183" s="17">
        <v>722.10299999999995</v>
      </c>
      <c r="AP183" s="17">
        <v>774.55200000000002</v>
      </c>
    </row>
    <row r="184" spans="1:42" x14ac:dyDescent="0.35">
      <c r="A184" s="52"/>
      <c r="B184" s="17">
        <v>700.19600000000003</v>
      </c>
      <c r="C184" s="17">
        <v>700.19600000000003</v>
      </c>
      <c r="D184" s="17">
        <v>683.44799999999998</v>
      </c>
      <c r="E184" s="17">
        <v>731.63400000000001</v>
      </c>
      <c r="F184" s="17">
        <v>724.76400000000001</v>
      </c>
      <c r="G184" s="17">
        <v>756.60500000000002</v>
      </c>
      <c r="H184" s="17">
        <v>740.64300000000003</v>
      </c>
      <c r="I184" s="17">
        <v>689.41399999999999</v>
      </c>
      <c r="J184" s="17">
        <v>702.74099999999999</v>
      </c>
      <c r="K184" s="17">
        <v>744.35900000000004</v>
      </c>
      <c r="L184" s="17">
        <v>703.62900000000002</v>
      </c>
      <c r="M184" s="17">
        <v>741.44399999999996</v>
      </c>
      <c r="N184" s="17">
        <v>698.25800000000004</v>
      </c>
      <c r="O184" s="17">
        <v>711.80899999999997</v>
      </c>
      <c r="P184" s="17">
        <v>720.024</v>
      </c>
      <c r="Q184" s="17">
        <v>738.51599999999996</v>
      </c>
      <c r="R184" s="17">
        <v>717.13599999999997</v>
      </c>
      <c r="S184" s="17">
        <v>724.54200000000003</v>
      </c>
      <c r="T184" s="17">
        <v>746.54899999999998</v>
      </c>
      <c r="U184" s="17">
        <v>735.57299999999998</v>
      </c>
      <c r="V184" s="17">
        <v>701.12300000000005</v>
      </c>
      <c r="W184" s="17">
        <v>706.38499999999999</v>
      </c>
      <c r="X184" s="17">
        <v>673.73199999999997</v>
      </c>
      <c r="Y184" s="17">
        <v>610.84400000000005</v>
      </c>
      <c r="Z184" s="17">
        <v>668.202</v>
      </c>
      <c r="AA184" s="17">
        <v>720.92700000000002</v>
      </c>
      <c r="AB184" s="17">
        <v>657.73800000000006</v>
      </c>
      <c r="AC184" s="17">
        <v>613.66399999999999</v>
      </c>
      <c r="AD184" s="17">
        <v>755.46400000000006</v>
      </c>
      <c r="AE184" s="17">
        <v>738.02</v>
      </c>
      <c r="AF184" s="17">
        <v>730.37599999999998</v>
      </c>
      <c r="AG184" s="17">
        <v>788.53300000000002</v>
      </c>
      <c r="AH184" s="17">
        <v>788.53300000000002</v>
      </c>
      <c r="AI184" s="17">
        <v>788.53300000000002</v>
      </c>
      <c r="AJ184" s="17">
        <v>699.44399999999996</v>
      </c>
      <c r="AK184" s="17">
        <v>744.49300000000005</v>
      </c>
      <c r="AL184" s="17">
        <v>806.48900000000003</v>
      </c>
      <c r="AM184" s="17">
        <v>752.04200000000003</v>
      </c>
      <c r="AN184" s="17">
        <v>752.04200000000003</v>
      </c>
      <c r="AO184" s="17">
        <v>722.51599999999996</v>
      </c>
      <c r="AP184" s="17">
        <v>774.59900000000005</v>
      </c>
    </row>
    <row r="185" spans="1:42" x14ac:dyDescent="0.35">
      <c r="A185" s="52"/>
      <c r="B185" s="17">
        <v>700.84400000000005</v>
      </c>
      <c r="C185" s="17">
        <v>700.84400000000005</v>
      </c>
      <c r="D185" s="17">
        <v>684.24599999999998</v>
      </c>
      <c r="E185" s="17">
        <v>732.23</v>
      </c>
      <c r="F185" s="17">
        <v>724.94799999999998</v>
      </c>
      <c r="G185" s="17">
        <v>757.08500000000004</v>
      </c>
      <c r="H185" s="17">
        <v>740.70600000000002</v>
      </c>
      <c r="I185" s="17">
        <v>690.16099999999994</v>
      </c>
      <c r="J185" s="17">
        <v>703.03200000000004</v>
      </c>
      <c r="K185" s="17">
        <v>744.38300000000004</v>
      </c>
      <c r="L185" s="17">
        <v>705.37900000000002</v>
      </c>
      <c r="M185" s="17">
        <v>743.36199999999997</v>
      </c>
      <c r="N185" s="17">
        <v>698.40700000000004</v>
      </c>
      <c r="O185" s="17">
        <v>712.05700000000002</v>
      </c>
      <c r="P185" s="17">
        <v>720.24099999999999</v>
      </c>
      <c r="Q185" s="17">
        <v>738.54700000000003</v>
      </c>
      <c r="R185" s="17">
        <v>717.99199999999996</v>
      </c>
      <c r="S185" s="17">
        <v>724.95699999999999</v>
      </c>
      <c r="T185" s="17">
        <v>746.72500000000002</v>
      </c>
      <c r="U185" s="17">
        <v>735.60299999999995</v>
      </c>
      <c r="V185" s="17">
        <v>702.101</v>
      </c>
      <c r="W185" s="17">
        <v>706.66700000000003</v>
      </c>
      <c r="X185" s="17">
        <v>674.178</v>
      </c>
      <c r="Y185" s="17">
        <v>611.32000000000005</v>
      </c>
      <c r="Z185" s="17">
        <v>668.88800000000003</v>
      </c>
      <c r="AA185" s="17">
        <v>721.42</v>
      </c>
      <c r="AB185" s="17">
        <v>658.58600000000001</v>
      </c>
      <c r="AC185" s="17">
        <v>613.75300000000004</v>
      </c>
      <c r="AD185" s="17">
        <v>755.67499999999995</v>
      </c>
      <c r="AE185" s="17">
        <v>738.13699999999994</v>
      </c>
      <c r="AF185" s="17">
        <v>730.65700000000004</v>
      </c>
      <c r="AG185" s="17">
        <v>789.13300000000004</v>
      </c>
      <c r="AH185" s="17">
        <v>789.13300000000004</v>
      </c>
      <c r="AI185" s="17">
        <v>789.13300000000004</v>
      </c>
      <c r="AJ185" s="17">
        <v>699.87</v>
      </c>
      <c r="AK185" s="17">
        <v>745.44500000000005</v>
      </c>
      <c r="AL185" s="17">
        <v>806.79200000000003</v>
      </c>
      <c r="AM185" s="17">
        <v>752.09100000000001</v>
      </c>
      <c r="AN185" s="17">
        <v>752.09100000000001</v>
      </c>
      <c r="AO185" s="17">
        <v>722.55600000000004</v>
      </c>
      <c r="AP185" s="17">
        <v>775.08799999999997</v>
      </c>
    </row>
    <row r="186" spans="1:42" x14ac:dyDescent="0.35">
      <c r="A186" s="52"/>
      <c r="B186" s="17">
        <v>701.94299999999998</v>
      </c>
      <c r="C186" s="17">
        <v>701.94299999999998</v>
      </c>
      <c r="D186" s="17">
        <v>685.01499999999999</v>
      </c>
      <c r="E186" s="17">
        <v>732.34900000000005</v>
      </c>
      <c r="F186" s="17">
        <v>725.23</v>
      </c>
      <c r="G186" s="17">
        <v>757.42200000000003</v>
      </c>
      <c r="H186" s="17">
        <v>741.18399999999997</v>
      </c>
      <c r="I186" s="17">
        <v>692.428</v>
      </c>
      <c r="J186" s="17">
        <v>704.45600000000002</v>
      </c>
      <c r="K186" s="17">
        <v>745.00800000000004</v>
      </c>
      <c r="L186" s="17">
        <v>705.50400000000002</v>
      </c>
      <c r="M186" s="17">
        <v>743.755</v>
      </c>
      <c r="N186" s="17">
        <v>699.15899999999999</v>
      </c>
      <c r="O186" s="17">
        <v>712.45699999999999</v>
      </c>
      <c r="P186" s="17">
        <v>720.63099999999997</v>
      </c>
      <c r="Q186" s="17">
        <v>740.06799999999998</v>
      </c>
      <c r="R186" s="17">
        <v>718.33199999999999</v>
      </c>
      <c r="S186" s="17">
        <v>725.49900000000002</v>
      </c>
      <c r="T186" s="17">
        <v>746.80600000000004</v>
      </c>
      <c r="U186" s="17">
        <v>735.72500000000002</v>
      </c>
      <c r="V186" s="17">
        <v>702.91499999999996</v>
      </c>
      <c r="W186" s="17">
        <v>706.75300000000004</v>
      </c>
      <c r="X186" s="17">
        <v>675.37</v>
      </c>
      <c r="Y186" s="17">
        <v>611.33600000000001</v>
      </c>
      <c r="Z186" s="17">
        <v>669.048</v>
      </c>
      <c r="AA186" s="17">
        <v>721.74099999999999</v>
      </c>
      <c r="AB186" s="17">
        <v>658.96500000000003</v>
      </c>
      <c r="AC186" s="17">
        <v>613.82500000000005</v>
      </c>
      <c r="AD186" s="17">
        <v>755.81500000000005</v>
      </c>
      <c r="AE186" s="17">
        <v>739.03599999999994</v>
      </c>
      <c r="AF186" s="17">
        <v>731.02499999999998</v>
      </c>
      <c r="AG186" s="17">
        <v>789.29300000000001</v>
      </c>
      <c r="AH186" s="17">
        <v>789.29300000000001</v>
      </c>
      <c r="AI186" s="17">
        <v>789.29300000000001</v>
      </c>
      <c r="AJ186" s="17">
        <v>700.22699999999998</v>
      </c>
      <c r="AK186" s="17">
        <v>746.15099999999995</v>
      </c>
      <c r="AL186" s="17">
        <v>808.90700000000004</v>
      </c>
      <c r="AM186" s="17">
        <v>752.54899999999998</v>
      </c>
      <c r="AN186" s="17">
        <v>752.54899999999998</v>
      </c>
      <c r="AO186" s="17">
        <v>723.19100000000003</v>
      </c>
      <c r="AP186" s="17">
        <v>775.98900000000003</v>
      </c>
    </row>
    <row r="187" spans="1:42" x14ac:dyDescent="0.35">
      <c r="A187" s="52"/>
      <c r="B187" s="17">
        <v>702.93499999999995</v>
      </c>
      <c r="C187" s="17">
        <v>702.93499999999995</v>
      </c>
      <c r="D187" s="17">
        <v>685.92399999999998</v>
      </c>
      <c r="E187" s="17">
        <v>732.67499999999995</v>
      </c>
      <c r="F187" s="17">
        <v>725.69200000000001</v>
      </c>
      <c r="G187" s="17">
        <v>757.43899999999996</v>
      </c>
      <c r="H187" s="17">
        <v>741.40899999999999</v>
      </c>
      <c r="I187" s="17">
        <v>692.83799999999997</v>
      </c>
      <c r="J187" s="17">
        <v>704.72900000000004</v>
      </c>
      <c r="K187" s="17">
        <v>745.70100000000002</v>
      </c>
      <c r="L187" s="17">
        <v>706.89400000000001</v>
      </c>
      <c r="M187" s="17">
        <v>743.97199999999998</v>
      </c>
      <c r="N187" s="17">
        <v>700.06399999999996</v>
      </c>
      <c r="O187" s="17">
        <v>713.12</v>
      </c>
      <c r="P187" s="17">
        <v>720.81500000000005</v>
      </c>
      <c r="Q187" s="17">
        <v>740.81200000000001</v>
      </c>
      <c r="R187" s="17">
        <v>719.70600000000002</v>
      </c>
      <c r="S187" s="17">
        <v>725.56299999999999</v>
      </c>
      <c r="T187" s="17">
        <v>746.85699999999997</v>
      </c>
      <c r="U187" s="17">
        <v>736.23500000000001</v>
      </c>
      <c r="V187" s="17">
        <v>703.64099999999996</v>
      </c>
      <c r="W187" s="17">
        <v>707.01499999999999</v>
      </c>
      <c r="X187" s="17">
        <v>676.71</v>
      </c>
      <c r="Y187" s="17">
        <v>611.53599999999994</v>
      </c>
      <c r="Z187" s="17">
        <v>672.23800000000006</v>
      </c>
      <c r="AA187" s="17">
        <v>724.03399999999999</v>
      </c>
      <c r="AB187" s="17">
        <v>660.78599999999994</v>
      </c>
      <c r="AC187" s="17">
        <v>614.58799999999997</v>
      </c>
      <c r="AD187" s="17">
        <v>755.84400000000005</v>
      </c>
      <c r="AE187" s="17">
        <v>739.56200000000001</v>
      </c>
      <c r="AF187" s="17">
        <v>731.35199999999998</v>
      </c>
      <c r="AG187" s="17">
        <v>790.67399999999998</v>
      </c>
      <c r="AH187" s="17">
        <v>790.67399999999998</v>
      </c>
      <c r="AI187" s="17">
        <v>790.67399999999998</v>
      </c>
      <c r="AJ187" s="17">
        <v>700.55100000000004</v>
      </c>
      <c r="AK187" s="17">
        <v>746.31600000000003</v>
      </c>
      <c r="AL187" s="17">
        <v>810.31799999999998</v>
      </c>
      <c r="AM187" s="17">
        <v>752.71299999999997</v>
      </c>
      <c r="AN187" s="17">
        <v>752.71299999999997</v>
      </c>
      <c r="AO187" s="17">
        <v>723.70299999999997</v>
      </c>
      <c r="AP187" s="17">
        <v>776.07799999999997</v>
      </c>
    </row>
    <row r="188" spans="1:42" x14ac:dyDescent="0.35">
      <c r="A188" s="52"/>
      <c r="B188" s="17">
        <v>703.16700000000003</v>
      </c>
      <c r="C188" s="17">
        <v>703.16700000000003</v>
      </c>
      <c r="D188" s="17">
        <v>686.63800000000003</v>
      </c>
      <c r="E188" s="17">
        <v>732.95500000000004</v>
      </c>
      <c r="F188" s="17">
        <v>726.08900000000006</v>
      </c>
      <c r="G188" s="17">
        <v>758.07299999999998</v>
      </c>
      <c r="H188" s="17">
        <v>741.51099999999997</v>
      </c>
      <c r="I188" s="17">
        <v>693.54</v>
      </c>
      <c r="J188" s="17">
        <v>705.11300000000006</v>
      </c>
      <c r="K188" s="17">
        <v>745.93200000000002</v>
      </c>
      <c r="L188" s="17">
        <v>707.01</v>
      </c>
      <c r="M188" s="17">
        <v>744.30899999999997</v>
      </c>
      <c r="N188" s="17">
        <v>700.08100000000002</v>
      </c>
      <c r="O188" s="17">
        <v>713.89800000000002</v>
      </c>
      <c r="P188" s="17">
        <v>721.70799999999997</v>
      </c>
      <c r="Q188" s="17">
        <v>741.553</v>
      </c>
      <c r="R188" s="17">
        <v>720.01300000000003</v>
      </c>
      <c r="S188" s="17">
        <v>725.74900000000002</v>
      </c>
      <c r="T188" s="17">
        <v>748.02200000000005</v>
      </c>
      <c r="U188" s="17">
        <v>737.01199999999994</v>
      </c>
      <c r="V188" s="17">
        <v>704.73599999999999</v>
      </c>
      <c r="W188" s="17">
        <v>707.47299999999996</v>
      </c>
      <c r="X188" s="17">
        <v>676.85400000000004</v>
      </c>
      <c r="Y188" s="17">
        <v>611.96699999999998</v>
      </c>
      <c r="Z188" s="17">
        <v>672.35900000000004</v>
      </c>
      <c r="AA188" s="17">
        <v>724.44600000000003</v>
      </c>
      <c r="AB188" s="17">
        <v>661.47</v>
      </c>
      <c r="AC188" s="17">
        <v>615.42399999999998</v>
      </c>
      <c r="AD188" s="17">
        <v>755.91300000000001</v>
      </c>
      <c r="AE188" s="17">
        <v>739.58500000000004</v>
      </c>
      <c r="AF188" s="17">
        <v>732.74300000000005</v>
      </c>
      <c r="AG188" s="17">
        <v>792.71799999999996</v>
      </c>
      <c r="AH188" s="17">
        <v>792.71799999999996</v>
      </c>
      <c r="AI188" s="17">
        <v>792.71799999999996</v>
      </c>
      <c r="AJ188" s="17">
        <v>701.15899999999999</v>
      </c>
      <c r="AK188" s="17">
        <v>747.69799999999998</v>
      </c>
      <c r="AL188" s="17">
        <v>810.33</v>
      </c>
      <c r="AM188" s="17">
        <v>753.89800000000002</v>
      </c>
      <c r="AN188" s="17">
        <v>753.89800000000002</v>
      </c>
      <c r="AO188" s="17">
        <v>725.12400000000002</v>
      </c>
      <c r="AP188" s="17">
        <v>777.95299999999997</v>
      </c>
    </row>
    <row r="189" spans="1:42" x14ac:dyDescent="0.35">
      <c r="A189" s="52"/>
      <c r="B189" s="17">
        <v>703.18499999999995</v>
      </c>
      <c r="C189" s="17">
        <v>703.18499999999995</v>
      </c>
      <c r="D189" s="17">
        <v>686.79300000000001</v>
      </c>
      <c r="E189" s="17">
        <v>733.04100000000005</v>
      </c>
      <c r="F189" s="17">
        <v>728.88199999999995</v>
      </c>
      <c r="G189" s="17">
        <v>758.64800000000002</v>
      </c>
      <c r="H189" s="17">
        <v>741.553</v>
      </c>
      <c r="I189" s="17">
        <v>694.10299999999995</v>
      </c>
      <c r="J189" s="17">
        <v>705.32899999999995</v>
      </c>
      <c r="K189" s="17">
        <v>748.51400000000001</v>
      </c>
      <c r="L189" s="17">
        <v>708.524</v>
      </c>
      <c r="M189" s="17">
        <v>744.62099999999998</v>
      </c>
      <c r="N189" s="17">
        <v>700.40599999999995</v>
      </c>
      <c r="O189" s="17">
        <v>715.26300000000003</v>
      </c>
      <c r="P189" s="17">
        <v>722.12</v>
      </c>
      <c r="Q189" s="17">
        <v>741.80700000000002</v>
      </c>
      <c r="R189" s="17">
        <v>720.05799999999999</v>
      </c>
      <c r="S189" s="17">
        <v>725.82299999999998</v>
      </c>
      <c r="T189" s="17">
        <v>749.62699999999995</v>
      </c>
      <c r="U189" s="17">
        <v>737.88199999999995</v>
      </c>
      <c r="V189" s="17">
        <v>705.84</v>
      </c>
      <c r="W189" s="17">
        <v>707.61199999999997</v>
      </c>
      <c r="X189" s="17">
        <v>676.976</v>
      </c>
      <c r="Y189" s="17">
        <v>612.03700000000003</v>
      </c>
      <c r="Z189" s="17">
        <v>672.85199999999998</v>
      </c>
      <c r="AA189" s="17">
        <v>724.78300000000002</v>
      </c>
      <c r="AB189" s="17">
        <v>661.53399999999999</v>
      </c>
      <c r="AC189" s="17">
        <v>615.56700000000001</v>
      </c>
      <c r="AD189" s="17">
        <v>756.71600000000001</v>
      </c>
      <c r="AE189" s="17">
        <v>740.73699999999997</v>
      </c>
      <c r="AF189" s="17">
        <v>732.79</v>
      </c>
      <c r="AG189" s="17">
        <v>793.77</v>
      </c>
      <c r="AH189" s="17">
        <v>793.77</v>
      </c>
      <c r="AI189" s="17">
        <v>793.77</v>
      </c>
      <c r="AJ189" s="17">
        <v>701.52300000000002</v>
      </c>
      <c r="AK189" s="17">
        <v>747.77700000000004</v>
      </c>
      <c r="AL189" s="17">
        <v>810.33600000000001</v>
      </c>
      <c r="AM189" s="17">
        <v>754.31200000000001</v>
      </c>
      <c r="AN189" s="17">
        <v>754.31200000000001</v>
      </c>
      <c r="AO189" s="17">
        <v>725.35599999999999</v>
      </c>
      <c r="AP189" s="17">
        <v>777.99099999999999</v>
      </c>
    </row>
    <row r="190" spans="1:42" x14ac:dyDescent="0.35">
      <c r="A190" s="52"/>
      <c r="B190" s="17">
        <v>703.60400000000004</v>
      </c>
      <c r="C190" s="17">
        <v>703.60400000000004</v>
      </c>
      <c r="D190" s="17">
        <v>686.84299999999996</v>
      </c>
      <c r="E190" s="17">
        <v>733.2</v>
      </c>
      <c r="F190" s="17">
        <v>729.04700000000003</v>
      </c>
      <c r="G190" s="17">
        <v>758.94100000000003</v>
      </c>
      <c r="H190" s="17">
        <v>742.16200000000003</v>
      </c>
      <c r="I190" s="17">
        <v>694.63</v>
      </c>
      <c r="J190" s="17">
        <v>705.76199999999994</v>
      </c>
      <c r="K190" s="17">
        <v>748.96299999999997</v>
      </c>
      <c r="L190" s="17">
        <v>709.55399999999997</v>
      </c>
      <c r="M190" s="17">
        <v>744.79</v>
      </c>
      <c r="N190" s="17">
        <v>700.44</v>
      </c>
      <c r="O190" s="17">
        <v>716.53099999999995</v>
      </c>
      <c r="P190" s="17">
        <v>723.49599999999998</v>
      </c>
      <c r="Q190" s="17">
        <v>742.59400000000005</v>
      </c>
      <c r="R190" s="17">
        <v>720.53599999999994</v>
      </c>
      <c r="S190" s="17">
        <v>725.976</v>
      </c>
      <c r="T190" s="17">
        <v>749.75199999999995</v>
      </c>
      <c r="U190" s="17">
        <v>738.36199999999997</v>
      </c>
      <c r="V190" s="17">
        <v>707.36900000000003</v>
      </c>
      <c r="W190" s="17">
        <v>708.23</v>
      </c>
      <c r="X190" s="17">
        <v>677.16200000000003</v>
      </c>
      <c r="Y190" s="17">
        <v>613.91999999999996</v>
      </c>
      <c r="Z190" s="17">
        <v>674.56299999999999</v>
      </c>
      <c r="AA190" s="17">
        <v>724.98599999999999</v>
      </c>
      <c r="AB190" s="17">
        <v>662.00099999999998</v>
      </c>
      <c r="AC190" s="17">
        <v>615.61300000000006</v>
      </c>
      <c r="AD190" s="17">
        <v>756.89700000000005</v>
      </c>
      <c r="AE190" s="17">
        <v>741.39700000000005</v>
      </c>
      <c r="AF190" s="17">
        <v>733.62699999999995</v>
      </c>
      <c r="AG190" s="17">
        <v>795.81700000000001</v>
      </c>
      <c r="AH190" s="17">
        <v>795.81700000000001</v>
      </c>
      <c r="AI190" s="17">
        <v>795.81700000000001</v>
      </c>
      <c r="AJ190" s="17">
        <v>702.06899999999996</v>
      </c>
      <c r="AK190" s="17">
        <v>749.13400000000001</v>
      </c>
      <c r="AL190" s="17">
        <v>810.46900000000005</v>
      </c>
      <c r="AM190" s="17">
        <v>754.47900000000004</v>
      </c>
      <c r="AN190" s="17">
        <v>754.47900000000004</v>
      </c>
      <c r="AO190" s="17">
        <v>726.31899999999996</v>
      </c>
      <c r="AP190" s="17">
        <v>778.23299999999995</v>
      </c>
    </row>
    <row r="191" spans="1:42" x14ac:dyDescent="0.35">
      <c r="A191" s="52"/>
      <c r="B191" s="17">
        <v>703.93100000000004</v>
      </c>
      <c r="C191" s="17">
        <v>703.93100000000004</v>
      </c>
      <c r="D191" s="17">
        <v>686.96600000000001</v>
      </c>
      <c r="E191" s="17">
        <v>733.83900000000006</v>
      </c>
      <c r="F191" s="17">
        <v>731.16899999999998</v>
      </c>
      <c r="G191" s="17">
        <v>759.16300000000001</v>
      </c>
      <c r="H191" s="17">
        <v>742.774</v>
      </c>
      <c r="I191" s="17">
        <v>695.10900000000004</v>
      </c>
      <c r="J191" s="17">
        <v>705.96</v>
      </c>
      <c r="K191" s="17">
        <v>749.27200000000005</v>
      </c>
      <c r="L191" s="17">
        <v>710.625</v>
      </c>
      <c r="M191" s="17">
        <v>745.351</v>
      </c>
      <c r="N191" s="17">
        <v>701.11800000000005</v>
      </c>
      <c r="O191" s="17">
        <v>716.67100000000005</v>
      </c>
      <c r="P191" s="17">
        <v>724.423</v>
      </c>
      <c r="Q191" s="17">
        <v>742.86599999999999</v>
      </c>
      <c r="R191" s="17">
        <v>720.56200000000001</v>
      </c>
      <c r="S191" s="17">
        <v>726.13800000000003</v>
      </c>
      <c r="T191" s="17">
        <v>750.26700000000005</v>
      </c>
      <c r="U191" s="17">
        <v>739.399</v>
      </c>
      <c r="V191" s="17">
        <v>707.46100000000001</v>
      </c>
      <c r="W191" s="17">
        <v>708.82</v>
      </c>
      <c r="X191" s="17">
        <v>677.63900000000001</v>
      </c>
      <c r="Y191" s="17">
        <v>614</v>
      </c>
      <c r="Z191" s="17">
        <v>676.26700000000005</v>
      </c>
      <c r="AA191" s="17">
        <v>725.21500000000003</v>
      </c>
      <c r="AB191" s="17">
        <v>662.14400000000001</v>
      </c>
      <c r="AC191" s="17">
        <v>615.83100000000002</v>
      </c>
      <c r="AD191" s="17">
        <v>757.23199999999997</v>
      </c>
      <c r="AE191" s="17">
        <v>743.26800000000003</v>
      </c>
      <c r="AF191" s="17">
        <v>734.55200000000002</v>
      </c>
      <c r="AG191" s="17">
        <v>797.39499999999998</v>
      </c>
      <c r="AH191" s="17">
        <v>797.39499999999998</v>
      </c>
      <c r="AI191" s="17">
        <v>797.39499999999998</v>
      </c>
      <c r="AJ191" s="17">
        <v>702.13699999999994</v>
      </c>
      <c r="AK191" s="17">
        <v>749.72900000000004</v>
      </c>
      <c r="AL191" s="17">
        <v>812.08199999999999</v>
      </c>
      <c r="AM191" s="17">
        <v>754.81500000000005</v>
      </c>
      <c r="AN191" s="17">
        <v>754.81500000000005</v>
      </c>
      <c r="AO191" s="17">
        <v>726.73099999999999</v>
      </c>
      <c r="AP191" s="17">
        <v>779.01700000000005</v>
      </c>
    </row>
    <row r="192" spans="1:42" x14ac:dyDescent="0.35">
      <c r="A192" s="52"/>
      <c r="B192" s="17">
        <v>704.029</v>
      </c>
      <c r="C192" s="17">
        <v>704.029</v>
      </c>
      <c r="D192" s="17">
        <v>687.30499999999995</v>
      </c>
      <c r="E192" s="17">
        <v>733.85299999999995</v>
      </c>
      <c r="F192" s="17">
        <v>732.23599999999999</v>
      </c>
      <c r="G192" s="17">
        <v>759.697</v>
      </c>
      <c r="H192" s="17">
        <v>743.01199999999994</v>
      </c>
      <c r="I192" s="17">
        <v>695.52499999999998</v>
      </c>
      <c r="J192" s="17">
        <v>706.899</v>
      </c>
      <c r="K192" s="17">
        <v>750.10699999999997</v>
      </c>
      <c r="L192" s="17">
        <v>710.85400000000004</v>
      </c>
      <c r="M192" s="17">
        <v>746.779</v>
      </c>
      <c r="N192" s="17">
        <v>701.22400000000005</v>
      </c>
      <c r="O192" s="17">
        <v>716.923</v>
      </c>
      <c r="P192" s="17">
        <v>725.28800000000001</v>
      </c>
      <c r="Q192" s="17">
        <v>743.04399999999998</v>
      </c>
      <c r="R192" s="17">
        <v>721.52200000000005</v>
      </c>
      <c r="S192" s="17">
        <v>726.32500000000005</v>
      </c>
      <c r="T192" s="17">
        <v>750.69200000000001</v>
      </c>
      <c r="U192" s="17">
        <v>740.16700000000003</v>
      </c>
      <c r="V192" s="17">
        <v>707.65099999999995</v>
      </c>
      <c r="W192" s="17">
        <v>708.99</v>
      </c>
      <c r="X192" s="17">
        <v>677.83299999999997</v>
      </c>
      <c r="Y192" s="17">
        <v>616.96400000000006</v>
      </c>
      <c r="Z192" s="17">
        <v>676.76800000000003</v>
      </c>
      <c r="AA192" s="17">
        <v>725.34400000000005</v>
      </c>
      <c r="AB192" s="17">
        <v>663.42600000000004</v>
      </c>
      <c r="AC192" s="17">
        <v>616.75400000000002</v>
      </c>
      <c r="AD192" s="17">
        <v>757.25199999999995</v>
      </c>
      <c r="AE192" s="17">
        <v>743.28499999999997</v>
      </c>
      <c r="AF192" s="17">
        <v>735.01900000000001</v>
      </c>
      <c r="AG192" s="17">
        <v>797.572</v>
      </c>
      <c r="AH192" s="17">
        <v>797.572</v>
      </c>
      <c r="AI192" s="17">
        <v>797.572</v>
      </c>
      <c r="AJ192" s="17">
        <v>702.85500000000002</v>
      </c>
      <c r="AK192" s="17">
        <v>750.05100000000004</v>
      </c>
      <c r="AL192" s="17">
        <v>812.19600000000003</v>
      </c>
      <c r="AM192" s="17">
        <v>755.04100000000005</v>
      </c>
      <c r="AN192" s="17">
        <v>755.04100000000005</v>
      </c>
      <c r="AO192" s="17">
        <v>726.81799999999998</v>
      </c>
      <c r="AP192" s="17">
        <v>779.28800000000001</v>
      </c>
    </row>
    <row r="193" spans="1:42" x14ac:dyDescent="0.35">
      <c r="A193" s="52"/>
      <c r="B193" s="17">
        <v>706.50599999999997</v>
      </c>
      <c r="C193" s="17">
        <v>706.50599999999997</v>
      </c>
      <c r="D193" s="17">
        <v>687.52</v>
      </c>
      <c r="E193" s="17">
        <v>734.49300000000005</v>
      </c>
      <c r="F193" s="17">
        <v>734.95899999999995</v>
      </c>
      <c r="G193" s="17">
        <v>759.70399999999995</v>
      </c>
      <c r="H193" s="17">
        <v>744.30399999999997</v>
      </c>
      <c r="I193" s="17">
        <v>695.99400000000003</v>
      </c>
      <c r="J193" s="17">
        <v>707.58699999999999</v>
      </c>
      <c r="K193" s="17">
        <v>750.19799999999998</v>
      </c>
      <c r="L193" s="17">
        <v>711.553</v>
      </c>
      <c r="M193" s="17">
        <v>747.01700000000005</v>
      </c>
      <c r="N193" s="17">
        <v>701.53700000000003</v>
      </c>
      <c r="O193" s="17">
        <v>717.00900000000001</v>
      </c>
      <c r="P193" s="17">
        <v>725.45699999999999</v>
      </c>
      <c r="Q193" s="17">
        <v>743.48699999999997</v>
      </c>
      <c r="R193" s="17">
        <v>722.82399999999996</v>
      </c>
      <c r="S193" s="17">
        <v>726.41700000000003</v>
      </c>
      <c r="T193" s="17">
        <v>751.21400000000006</v>
      </c>
      <c r="U193" s="17">
        <v>740.27200000000005</v>
      </c>
      <c r="V193" s="17">
        <v>707.70100000000002</v>
      </c>
      <c r="W193" s="17">
        <v>709.92700000000002</v>
      </c>
      <c r="X193" s="17">
        <v>677.88300000000004</v>
      </c>
      <c r="Y193" s="17">
        <v>617.71500000000003</v>
      </c>
      <c r="Z193" s="17">
        <v>677.38499999999999</v>
      </c>
      <c r="AA193" s="17">
        <v>727.09799999999996</v>
      </c>
      <c r="AB193" s="17">
        <v>663.92600000000004</v>
      </c>
      <c r="AC193" s="17">
        <v>616.90800000000002</v>
      </c>
      <c r="AD193" s="17">
        <v>757.65</v>
      </c>
      <c r="AE193" s="17">
        <v>743.56500000000005</v>
      </c>
      <c r="AF193" s="17">
        <v>735.11300000000006</v>
      </c>
      <c r="AG193" s="17">
        <v>798.19200000000001</v>
      </c>
      <c r="AH193" s="17">
        <v>798.19200000000001</v>
      </c>
      <c r="AI193" s="17">
        <v>798.19200000000001</v>
      </c>
      <c r="AJ193" s="17">
        <v>703.14300000000003</v>
      </c>
      <c r="AK193" s="17">
        <v>750.92200000000003</v>
      </c>
      <c r="AL193" s="17">
        <v>813.053</v>
      </c>
      <c r="AM193" s="17">
        <v>755.202</v>
      </c>
      <c r="AN193" s="17">
        <v>755.202</v>
      </c>
      <c r="AO193" s="17">
        <v>728.21799999999996</v>
      </c>
      <c r="AP193" s="17">
        <v>779.36900000000003</v>
      </c>
    </row>
    <row r="194" spans="1:42" x14ac:dyDescent="0.35">
      <c r="A194" s="52"/>
      <c r="B194" s="17">
        <v>708.649</v>
      </c>
      <c r="C194" s="17">
        <v>708.649</v>
      </c>
      <c r="D194" s="17">
        <v>687.88199999999995</v>
      </c>
      <c r="E194" s="17">
        <v>735.42100000000005</v>
      </c>
      <c r="F194" s="17">
        <v>735.29499999999996</v>
      </c>
      <c r="G194" s="17">
        <v>760.30200000000002</v>
      </c>
      <c r="H194" s="17">
        <v>744.57299999999998</v>
      </c>
      <c r="I194" s="17">
        <v>696.24900000000002</v>
      </c>
      <c r="J194" s="17">
        <v>708.41800000000001</v>
      </c>
      <c r="K194" s="17">
        <v>750.44500000000005</v>
      </c>
      <c r="L194" s="17">
        <v>712.05499999999995</v>
      </c>
      <c r="M194" s="17">
        <v>747.13300000000004</v>
      </c>
      <c r="N194" s="17">
        <v>701.553</v>
      </c>
      <c r="O194" s="17">
        <v>717.96500000000003</v>
      </c>
      <c r="P194" s="17">
        <v>725.78899999999999</v>
      </c>
      <c r="Q194" s="17">
        <v>744.33900000000006</v>
      </c>
      <c r="R194" s="17">
        <v>722.89700000000005</v>
      </c>
      <c r="S194" s="17">
        <v>726.83</v>
      </c>
      <c r="T194" s="17">
        <v>751.774</v>
      </c>
      <c r="U194" s="17">
        <v>742.11699999999996</v>
      </c>
      <c r="V194" s="17">
        <v>708.36400000000003</v>
      </c>
      <c r="W194" s="17">
        <v>709.96799999999996</v>
      </c>
      <c r="X194" s="17">
        <v>678.53800000000001</v>
      </c>
      <c r="Y194" s="17">
        <v>618.04399999999998</v>
      </c>
      <c r="Z194" s="17">
        <v>678.10400000000004</v>
      </c>
      <c r="AA194" s="17">
        <v>727.27099999999996</v>
      </c>
      <c r="AB194" s="17">
        <v>664.06799999999998</v>
      </c>
      <c r="AC194" s="17">
        <v>617.15700000000004</v>
      </c>
      <c r="AD194" s="17">
        <v>759.06899999999996</v>
      </c>
      <c r="AE194" s="17">
        <v>743.85400000000004</v>
      </c>
      <c r="AF194" s="17">
        <v>737.99900000000002</v>
      </c>
      <c r="AG194" s="17">
        <v>798.74099999999999</v>
      </c>
      <c r="AH194" s="17">
        <v>798.74099999999999</v>
      </c>
      <c r="AI194" s="17">
        <v>798.74099999999999</v>
      </c>
      <c r="AJ194" s="17">
        <v>704.73299999999995</v>
      </c>
      <c r="AK194" s="17">
        <v>751.36800000000005</v>
      </c>
      <c r="AL194" s="17">
        <v>813.11699999999996</v>
      </c>
      <c r="AM194" s="17">
        <v>755.31700000000001</v>
      </c>
      <c r="AN194" s="17">
        <v>755.31700000000001</v>
      </c>
      <c r="AO194" s="17">
        <v>728.56</v>
      </c>
      <c r="AP194" s="17">
        <v>779.50400000000002</v>
      </c>
    </row>
    <row r="195" spans="1:42" x14ac:dyDescent="0.35">
      <c r="A195" s="52"/>
      <c r="B195" s="17">
        <v>708.77499999999998</v>
      </c>
      <c r="C195" s="17">
        <v>708.77499999999998</v>
      </c>
      <c r="D195" s="17">
        <v>687.97299999999996</v>
      </c>
      <c r="E195" s="17">
        <v>735.50800000000004</v>
      </c>
      <c r="F195" s="17">
        <v>735.61</v>
      </c>
      <c r="G195" s="17">
        <v>760.71100000000001</v>
      </c>
      <c r="H195" s="17">
        <v>744.69</v>
      </c>
      <c r="I195" s="17">
        <v>697.125</v>
      </c>
      <c r="J195" s="17">
        <v>708.524</v>
      </c>
      <c r="K195" s="17">
        <v>750.53599999999994</v>
      </c>
      <c r="L195" s="17">
        <v>712.67399999999998</v>
      </c>
      <c r="M195" s="17">
        <v>747.55</v>
      </c>
      <c r="N195" s="17">
        <v>701.64200000000005</v>
      </c>
      <c r="O195" s="17">
        <v>718.29399999999998</v>
      </c>
      <c r="P195" s="17">
        <v>727.04499999999996</v>
      </c>
      <c r="Q195" s="17">
        <v>745.81899999999996</v>
      </c>
      <c r="R195" s="17">
        <v>723.47699999999998</v>
      </c>
      <c r="S195" s="17">
        <v>727.18299999999999</v>
      </c>
      <c r="T195" s="17">
        <v>752.24199999999996</v>
      </c>
      <c r="U195" s="17">
        <v>742.39400000000001</v>
      </c>
      <c r="V195" s="17">
        <v>709.98699999999997</v>
      </c>
      <c r="W195" s="17">
        <v>710.11</v>
      </c>
      <c r="X195" s="17">
        <v>680.05100000000004</v>
      </c>
      <c r="Y195" s="17">
        <v>618.19000000000005</v>
      </c>
      <c r="Z195" s="17">
        <v>678.78399999999999</v>
      </c>
      <c r="AA195" s="17">
        <v>728.51400000000001</v>
      </c>
      <c r="AB195" s="17">
        <v>664.16</v>
      </c>
      <c r="AC195" s="17">
        <v>617.32899999999995</v>
      </c>
      <c r="AD195" s="17">
        <v>759.11300000000006</v>
      </c>
      <c r="AE195" s="17">
        <v>743.93100000000004</v>
      </c>
      <c r="AF195" s="17">
        <v>738.82299999999998</v>
      </c>
      <c r="AG195" s="17">
        <v>799.21</v>
      </c>
      <c r="AH195" s="17">
        <v>799.21</v>
      </c>
      <c r="AI195" s="17">
        <v>799.21</v>
      </c>
      <c r="AJ195" s="17">
        <v>705.49400000000003</v>
      </c>
      <c r="AK195" s="17">
        <v>751.76199999999994</v>
      </c>
      <c r="AL195" s="17">
        <v>813.19299999999998</v>
      </c>
      <c r="AM195" s="17">
        <v>755.46500000000003</v>
      </c>
      <c r="AN195" s="17">
        <v>755.46500000000003</v>
      </c>
      <c r="AO195" s="17">
        <v>729.48900000000003</v>
      </c>
      <c r="AP195" s="17">
        <v>779.91899999999998</v>
      </c>
    </row>
    <row r="196" spans="1:42" x14ac:dyDescent="0.35">
      <c r="A196" s="52"/>
      <c r="B196" s="17">
        <v>708.88900000000001</v>
      </c>
      <c r="C196" s="17">
        <v>708.88900000000001</v>
      </c>
      <c r="D196" s="17">
        <v>688.46699999999998</v>
      </c>
      <c r="E196" s="17">
        <v>736.26300000000003</v>
      </c>
      <c r="F196" s="17">
        <v>737.06799999999998</v>
      </c>
      <c r="G196" s="17">
        <v>762.03899999999999</v>
      </c>
      <c r="H196" s="17">
        <v>745.22</v>
      </c>
      <c r="I196" s="17">
        <v>697.35900000000004</v>
      </c>
      <c r="J196" s="17">
        <v>708.74</v>
      </c>
      <c r="K196" s="17">
        <v>751.31100000000004</v>
      </c>
      <c r="L196" s="17">
        <v>712.82500000000005</v>
      </c>
      <c r="M196" s="17">
        <v>747.827</v>
      </c>
      <c r="N196" s="17">
        <v>703.447</v>
      </c>
      <c r="O196" s="17">
        <v>718.49300000000005</v>
      </c>
      <c r="P196" s="17">
        <v>727.20600000000002</v>
      </c>
      <c r="Q196" s="17">
        <v>746.15800000000002</v>
      </c>
      <c r="R196" s="17">
        <v>723.91800000000001</v>
      </c>
      <c r="S196" s="17">
        <v>727.36599999999999</v>
      </c>
      <c r="T196" s="17">
        <v>753.06799999999998</v>
      </c>
      <c r="U196" s="17">
        <v>742.53899999999999</v>
      </c>
      <c r="V196" s="17">
        <v>710.48</v>
      </c>
      <c r="W196" s="17">
        <v>710.53099999999995</v>
      </c>
      <c r="X196" s="17">
        <v>680.29600000000005</v>
      </c>
      <c r="Y196" s="17">
        <v>618.58900000000006</v>
      </c>
      <c r="Z196" s="17">
        <v>679.39599999999996</v>
      </c>
      <c r="AA196" s="17">
        <v>728.73299999999995</v>
      </c>
      <c r="AB196" s="17">
        <v>664.30200000000002</v>
      </c>
      <c r="AC196" s="17">
        <v>617.45000000000005</v>
      </c>
      <c r="AD196" s="17">
        <v>759.93899999999996</v>
      </c>
      <c r="AE196" s="17">
        <v>744.91899999999998</v>
      </c>
      <c r="AF196" s="17">
        <v>738.82600000000002</v>
      </c>
      <c r="AG196" s="17">
        <v>802.48800000000006</v>
      </c>
      <c r="AH196" s="17">
        <v>802.48800000000006</v>
      </c>
      <c r="AI196" s="17">
        <v>802.48800000000006</v>
      </c>
      <c r="AJ196" s="17">
        <v>706.02200000000005</v>
      </c>
      <c r="AK196" s="17">
        <v>752.04499999999996</v>
      </c>
      <c r="AL196" s="17">
        <v>813.63</v>
      </c>
      <c r="AM196" s="17">
        <v>755.99199999999996</v>
      </c>
      <c r="AN196" s="17">
        <v>755.99199999999996</v>
      </c>
      <c r="AO196" s="17">
        <v>729.50199999999995</v>
      </c>
      <c r="AP196" s="17">
        <v>779.98500000000001</v>
      </c>
    </row>
    <row r="197" spans="1:42" x14ac:dyDescent="0.35">
      <c r="A197" s="52"/>
      <c r="B197" s="17">
        <v>709.05700000000002</v>
      </c>
      <c r="C197" s="17">
        <v>709.05700000000002</v>
      </c>
      <c r="D197" s="17">
        <v>689.48</v>
      </c>
      <c r="E197" s="17">
        <v>737.03800000000001</v>
      </c>
      <c r="F197" s="17">
        <v>737.32799999999997</v>
      </c>
      <c r="G197" s="17">
        <v>762.91300000000001</v>
      </c>
      <c r="H197" s="17">
        <v>746.02599999999995</v>
      </c>
      <c r="I197" s="17">
        <v>698.95899999999995</v>
      </c>
      <c r="J197" s="17">
        <v>708.976</v>
      </c>
      <c r="K197" s="17">
        <v>752.50199999999995</v>
      </c>
      <c r="L197" s="17">
        <v>712.84400000000005</v>
      </c>
      <c r="M197" s="17">
        <v>748.25400000000002</v>
      </c>
      <c r="N197" s="17">
        <v>703.54899999999998</v>
      </c>
      <c r="O197" s="17">
        <v>718.76400000000001</v>
      </c>
      <c r="P197" s="17">
        <v>727.30700000000002</v>
      </c>
      <c r="Q197" s="17">
        <v>746.36699999999996</v>
      </c>
      <c r="R197" s="17">
        <v>723.93200000000002</v>
      </c>
      <c r="S197" s="17">
        <v>728.673</v>
      </c>
      <c r="T197" s="17">
        <v>754.36699999999996</v>
      </c>
      <c r="U197" s="17">
        <v>742.57600000000002</v>
      </c>
      <c r="V197" s="17">
        <v>710.52300000000002</v>
      </c>
      <c r="W197" s="17">
        <v>711.28200000000004</v>
      </c>
      <c r="X197" s="17">
        <v>680.46</v>
      </c>
      <c r="Y197" s="17">
        <v>619.25300000000004</v>
      </c>
      <c r="Z197" s="17">
        <v>680.29</v>
      </c>
      <c r="AA197" s="17">
        <v>728.78</v>
      </c>
      <c r="AB197" s="17">
        <v>664.60699999999997</v>
      </c>
      <c r="AC197" s="17">
        <v>618.56100000000004</v>
      </c>
      <c r="AD197" s="17">
        <v>760.38400000000001</v>
      </c>
      <c r="AE197" s="17">
        <v>747.45299999999997</v>
      </c>
      <c r="AF197" s="17">
        <v>738.91899999999998</v>
      </c>
      <c r="AG197" s="17">
        <v>802.70899999999995</v>
      </c>
      <c r="AH197" s="17">
        <v>802.70899999999995</v>
      </c>
      <c r="AI197" s="17">
        <v>802.70899999999995</v>
      </c>
      <c r="AJ197" s="17">
        <v>706.82500000000005</v>
      </c>
      <c r="AK197" s="17">
        <v>752.54300000000001</v>
      </c>
      <c r="AL197" s="17">
        <v>813.66</v>
      </c>
      <c r="AM197" s="17">
        <v>756.17100000000005</v>
      </c>
      <c r="AN197" s="17">
        <v>756.17100000000005</v>
      </c>
      <c r="AO197" s="17">
        <v>730.03499999999997</v>
      </c>
      <c r="AP197" s="17">
        <v>780.005</v>
      </c>
    </row>
    <row r="198" spans="1:42" x14ac:dyDescent="0.35">
      <c r="A198" s="52"/>
      <c r="B198" s="17">
        <v>709.10500000000002</v>
      </c>
      <c r="C198" s="17">
        <v>709.10500000000002</v>
      </c>
      <c r="D198" s="17">
        <v>689.59699999999998</v>
      </c>
      <c r="E198" s="17">
        <v>737.77700000000004</v>
      </c>
      <c r="F198" s="17">
        <v>737.40099999999995</v>
      </c>
      <c r="G198" s="17">
        <v>762.93499999999995</v>
      </c>
      <c r="H198" s="17">
        <v>746.15499999999997</v>
      </c>
      <c r="I198" s="17">
        <v>699.52300000000002</v>
      </c>
      <c r="J198" s="17">
        <v>709.11900000000003</v>
      </c>
      <c r="K198" s="17">
        <v>752.68899999999996</v>
      </c>
      <c r="L198" s="17">
        <v>712.87400000000002</v>
      </c>
      <c r="M198" s="17">
        <v>748.32399999999996</v>
      </c>
      <c r="N198" s="17">
        <v>705.79399999999998</v>
      </c>
      <c r="O198" s="17">
        <v>718.78599999999994</v>
      </c>
      <c r="P198" s="17">
        <v>727.53</v>
      </c>
      <c r="Q198" s="17">
        <v>746.995</v>
      </c>
      <c r="R198" s="17">
        <v>723.93499999999995</v>
      </c>
      <c r="S198" s="17">
        <v>728.98500000000001</v>
      </c>
      <c r="T198" s="17">
        <v>754.54600000000005</v>
      </c>
      <c r="U198" s="17">
        <v>742.80200000000002</v>
      </c>
      <c r="V198" s="17">
        <v>710.64300000000003</v>
      </c>
      <c r="W198" s="17">
        <v>712.19500000000005</v>
      </c>
      <c r="X198" s="17">
        <v>680.61699999999996</v>
      </c>
      <c r="Y198" s="17">
        <v>619.68100000000004</v>
      </c>
      <c r="Z198" s="17">
        <v>680.31500000000005</v>
      </c>
      <c r="AA198" s="17">
        <v>728.83199999999999</v>
      </c>
      <c r="AB198" s="17">
        <v>664.94799999999998</v>
      </c>
      <c r="AC198" s="17">
        <v>619.41600000000005</v>
      </c>
      <c r="AD198" s="17">
        <v>761.61500000000001</v>
      </c>
      <c r="AE198" s="17">
        <v>747.66300000000001</v>
      </c>
      <c r="AF198" s="17">
        <v>739.23299999999995</v>
      </c>
      <c r="AG198" s="17">
        <v>802.86</v>
      </c>
      <c r="AH198" s="17">
        <v>802.86</v>
      </c>
      <c r="AI198" s="17">
        <v>802.86</v>
      </c>
      <c r="AJ198" s="17">
        <v>708.08299999999997</v>
      </c>
      <c r="AK198" s="17">
        <v>752.92600000000004</v>
      </c>
      <c r="AL198" s="17">
        <v>813.67600000000004</v>
      </c>
      <c r="AM198" s="17">
        <v>757.37</v>
      </c>
      <c r="AN198" s="17">
        <v>757.37</v>
      </c>
      <c r="AO198" s="17">
        <v>730.76300000000003</v>
      </c>
      <c r="AP198" s="17">
        <v>781.05499999999995</v>
      </c>
    </row>
    <row r="199" spans="1:42" x14ac:dyDescent="0.35">
      <c r="A199" s="52"/>
      <c r="B199" s="17">
        <v>709.13599999999997</v>
      </c>
      <c r="C199" s="17">
        <v>709.13599999999997</v>
      </c>
      <c r="D199" s="17">
        <v>691.16700000000003</v>
      </c>
      <c r="E199" s="17">
        <v>739.48900000000003</v>
      </c>
      <c r="F199" s="17">
        <v>737.49400000000003</v>
      </c>
      <c r="G199" s="17">
        <v>763.42499999999995</v>
      </c>
      <c r="H199" s="17">
        <v>746.84699999999998</v>
      </c>
      <c r="I199" s="17">
        <v>700.13499999999999</v>
      </c>
      <c r="J199" s="17">
        <v>709.23900000000003</v>
      </c>
      <c r="K199" s="17">
        <v>752.995</v>
      </c>
      <c r="L199" s="17">
        <v>713.64099999999996</v>
      </c>
      <c r="M199" s="17">
        <v>748.41099999999994</v>
      </c>
      <c r="N199" s="17">
        <v>705.84199999999998</v>
      </c>
      <c r="O199" s="17">
        <v>719.98800000000006</v>
      </c>
      <c r="P199" s="17">
        <v>727.697</v>
      </c>
      <c r="Q199" s="17">
        <v>747.27499999999998</v>
      </c>
      <c r="R199" s="17">
        <v>724.50900000000001</v>
      </c>
      <c r="S199" s="17">
        <v>729.73500000000001</v>
      </c>
      <c r="T199" s="17">
        <v>755.22199999999998</v>
      </c>
      <c r="U199" s="17">
        <v>743.24400000000003</v>
      </c>
      <c r="V199" s="17">
        <v>713.61500000000001</v>
      </c>
      <c r="W199" s="17">
        <v>712.34799999999996</v>
      </c>
      <c r="X199" s="17">
        <v>680.99599999999998</v>
      </c>
      <c r="Y199" s="17">
        <v>621.07000000000005</v>
      </c>
      <c r="Z199" s="17">
        <v>681.54499999999996</v>
      </c>
      <c r="AA199" s="17">
        <v>729.72900000000004</v>
      </c>
      <c r="AB199" s="17">
        <v>665.15300000000002</v>
      </c>
      <c r="AC199" s="17">
        <v>619.58000000000004</v>
      </c>
      <c r="AD199" s="17">
        <v>761.64499999999998</v>
      </c>
      <c r="AE199" s="17">
        <v>747.87699999999995</v>
      </c>
      <c r="AF199" s="17">
        <v>740.13800000000003</v>
      </c>
      <c r="AG199" s="17">
        <v>804.471</v>
      </c>
      <c r="AH199" s="17">
        <v>804.471</v>
      </c>
      <c r="AI199" s="17">
        <v>804.471</v>
      </c>
      <c r="AJ199" s="17">
        <v>708.21299999999997</v>
      </c>
      <c r="AK199" s="17">
        <v>753.26099999999997</v>
      </c>
      <c r="AL199" s="17">
        <v>813.80200000000002</v>
      </c>
      <c r="AM199" s="17">
        <v>757.798</v>
      </c>
      <c r="AN199" s="17">
        <v>757.798</v>
      </c>
      <c r="AO199" s="17">
        <v>731.35799999999995</v>
      </c>
      <c r="AP199" s="17">
        <v>782.03</v>
      </c>
    </row>
    <row r="200" spans="1:42" x14ac:dyDescent="0.35">
      <c r="A200" s="52"/>
      <c r="B200" s="17">
        <v>709.255</v>
      </c>
      <c r="C200" s="17">
        <v>709.255</v>
      </c>
      <c r="D200" s="17">
        <v>691.40899999999999</v>
      </c>
      <c r="E200" s="17">
        <v>739.57100000000003</v>
      </c>
      <c r="F200" s="17">
        <v>737.57600000000002</v>
      </c>
      <c r="G200" s="17">
        <v>763.83699999999999</v>
      </c>
      <c r="H200" s="17">
        <v>747.24800000000005</v>
      </c>
      <c r="I200" s="17">
        <v>700.70500000000004</v>
      </c>
      <c r="J200" s="17">
        <v>710.03399999999999</v>
      </c>
      <c r="K200" s="17">
        <v>753.77700000000004</v>
      </c>
      <c r="L200" s="17">
        <v>713.76099999999997</v>
      </c>
      <c r="M200" s="17">
        <v>749.28599999999994</v>
      </c>
      <c r="N200" s="17">
        <v>706.279</v>
      </c>
      <c r="O200" s="17">
        <v>720.31399999999996</v>
      </c>
      <c r="P200" s="17">
        <v>728.24</v>
      </c>
      <c r="Q200" s="17">
        <v>747.60500000000002</v>
      </c>
      <c r="R200" s="17">
        <v>724.65899999999999</v>
      </c>
      <c r="S200" s="17">
        <v>730.346</v>
      </c>
      <c r="T200" s="17">
        <v>755.81100000000004</v>
      </c>
      <c r="U200" s="17">
        <v>743.495</v>
      </c>
      <c r="V200" s="17">
        <v>713.89700000000005</v>
      </c>
      <c r="W200" s="17">
        <v>712.81899999999996</v>
      </c>
      <c r="X200" s="17">
        <v>682.38800000000003</v>
      </c>
      <c r="Y200" s="17">
        <v>621.91600000000005</v>
      </c>
      <c r="Z200" s="17">
        <v>681.779</v>
      </c>
      <c r="AA200" s="17">
        <v>730.25599999999997</v>
      </c>
      <c r="AB200" s="17">
        <v>665.21299999999997</v>
      </c>
      <c r="AC200" s="17">
        <v>619.77200000000005</v>
      </c>
      <c r="AD200" s="17">
        <v>762.36900000000003</v>
      </c>
      <c r="AE200" s="17">
        <v>747.91700000000003</v>
      </c>
      <c r="AF200" s="17">
        <v>741.33199999999999</v>
      </c>
      <c r="AG200" s="17">
        <v>805.27599999999995</v>
      </c>
      <c r="AH200" s="17">
        <v>805.27599999999995</v>
      </c>
      <c r="AI200" s="17">
        <v>805.27599999999995</v>
      </c>
      <c r="AJ200" s="17">
        <v>708.25699999999995</v>
      </c>
      <c r="AK200" s="17">
        <v>753.67700000000002</v>
      </c>
      <c r="AL200" s="17">
        <v>814.09199999999998</v>
      </c>
      <c r="AM200" s="17">
        <v>758.08399999999995</v>
      </c>
      <c r="AN200" s="17">
        <v>758.08399999999995</v>
      </c>
      <c r="AO200" s="17">
        <v>732.29</v>
      </c>
      <c r="AP200" s="17">
        <v>782.05600000000004</v>
      </c>
    </row>
    <row r="201" spans="1:42" x14ac:dyDescent="0.35">
      <c r="A201" s="52"/>
      <c r="B201" s="17">
        <v>709.89300000000003</v>
      </c>
      <c r="C201" s="17">
        <v>709.89300000000003</v>
      </c>
      <c r="D201" s="17">
        <v>691.45100000000002</v>
      </c>
      <c r="E201" s="17">
        <v>739.61</v>
      </c>
      <c r="F201" s="17">
        <v>738.32</v>
      </c>
      <c r="G201" s="17">
        <v>764.14499999999998</v>
      </c>
      <c r="H201" s="17">
        <v>747.66899999999998</v>
      </c>
      <c r="I201" s="17">
        <v>703.08799999999997</v>
      </c>
      <c r="J201" s="17">
        <v>710.27700000000004</v>
      </c>
      <c r="K201" s="17">
        <v>754.26400000000001</v>
      </c>
      <c r="L201" s="17">
        <v>713.93200000000002</v>
      </c>
      <c r="M201" s="17">
        <v>749.60299999999995</v>
      </c>
      <c r="N201" s="17">
        <v>706.34100000000001</v>
      </c>
      <c r="O201" s="17">
        <v>720.55499999999995</v>
      </c>
      <c r="P201" s="17">
        <v>728.91</v>
      </c>
      <c r="Q201" s="17">
        <v>747.77</v>
      </c>
      <c r="R201" s="17">
        <v>725.00900000000001</v>
      </c>
      <c r="S201" s="17">
        <v>730.52599999999995</v>
      </c>
      <c r="T201" s="17">
        <v>757.89</v>
      </c>
      <c r="U201" s="17">
        <v>743.92899999999997</v>
      </c>
      <c r="V201" s="17">
        <v>714.34500000000003</v>
      </c>
      <c r="W201" s="17">
        <v>713.21600000000001</v>
      </c>
      <c r="X201" s="17">
        <v>682.71799999999996</v>
      </c>
      <c r="Y201" s="17">
        <v>622.19500000000005</v>
      </c>
      <c r="Z201" s="17">
        <v>682.02099999999996</v>
      </c>
      <c r="AA201" s="17">
        <v>730.30100000000004</v>
      </c>
      <c r="AB201" s="17">
        <v>665.55700000000002</v>
      </c>
      <c r="AC201" s="17">
        <v>619.82000000000005</v>
      </c>
      <c r="AD201" s="17">
        <v>762.78899999999999</v>
      </c>
      <c r="AE201" s="17">
        <v>748.04899999999998</v>
      </c>
      <c r="AF201" s="17">
        <v>741.971</v>
      </c>
      <c r="AG201" s="17">
        <v>805.55700000000002</v>
      </c>
      <c r="AH201" s="17">
        <v>805.55700000000002</v>
      </c>
      <c r="AI201" s="17">
        <v>805.55700000000002</v>
      </c>
      <c r="AJ201" s="17">
        <v>709.43700000000001</v>
      </c>
      <c r="AK201" s="17">
        <v>754.82399999999996</v>
      </c>
      <c r="AL201" s="17">
        <v>814.66</v>
      </c>
      <c r="AM201" s="17">
        <v>759.22</v>
      </c>
      <c r="AN201" s="17">
        <v>759.22</v>
      </c>
      <c r="AO201" s="17">
        <v>732.971</v>
      </c>
      <c r="AP201" s="17">
        <v>782.33799999999997</v>
      </c>
    </row>
    <row r="202" spans="1:42" x14ac:dyDescent="0.35">
      <c r="A202" s="52"/>
      <c r="B202" s="17">
        <v>710.18899999999996</v>
      </c>
      <c r="C202" s="17">
        <v>710.18899999999996</v>
      </c>
      <c r="D202" s="17">
        <v>691.55399999999997</v>
      </c>
      <c r="E202" s="17">
        <v>739.95600000000002</v>
      </c>
      <c r="F202" s="17">
        <v>738.52300000000002</v>
      </c>
      <c r="G202" s="17">
        <v>764.26800000000003</v>
      </c>
      <c r="H202" s="17">
        <v>747.96299999999997</v>
      </c>
      <c r="I202" s="17">
        <v>703.86</v>
      </c>
      <c r="J202" s="17">
        <v>710.31</v>
      </c>
      <c r="K202" s="17">
        <v>754.375</v>
      </c>
      <c r="L202" s="17">
        <v>714.08699999999999</v>
      </c>
      <c r="M202" s="17">
        <v>749.89599999999996</v>
      </c>
      <c r="N202" s="17">
        <v>706.34100000000001</v>
      </c>
      <c r="O202" s="17">
        <v>721.04499999999996</v>
      </c>
      <c r="P202" s="17">
        <v>730.38499999999999</v>
      </c>
      <c r="Q202" s="17">
        <v>747.90599999999995</v>
      </c>
      <c r="R202" s="17">
        <v>725.96100000000001</v>
      </c>
      <c r="S202" s="17">
        <v>730.68600000000004</v>
      </c>
      <c r="T202" s="17">
        <v>758.93799999999999</v>
      </c>
      <c r="U202" s="17">
        <v>744.60299999999995</v>
      </c>
      <c r="V202" s="17">
        <v>714.46799999999996</v>
      </c>
      <c r="W202" s="17">
        <v>713.28499999999997</v>
      </c>
      <c r="X202" s="17">
        <v>683.01599999999996</v>
      </c>
      <c r="Y202" s="17">
        <v>623.01300000000003</v>
      </c>
      <c r="Z202" s="17">
        <v>682.34699999999998</v>
      </c>
      <c r="AA202" s="17">
        <v>730.399</v>
      </c>
      <c r="AB202" s="17">
        <v>665.78899999999999</v>
      </c>
      <c r="AC202" s="17">
        <v>620.48900000000003</v>
      </c>
      <c r="AD202" s="17">
        <v>762.96199999999999</v>
      </c>
      <c r="AE202" s="17">
        <v>749.25900000000001</v>
      </c>
      <c r="AF202" s="17">
        <v>742.13400000000001</v>
      </c>
      <c r="AG202" s="17">
        <v>806.82</v>
      </c>
      <c r="AH202" s="17">
        <v>806.82</v>
      </c>
      <c r="AI202" s="17">
        <v>806.82</v>
      </c>
      <c r="AJ202" s="17">
        <v>711.81399999999996</v>
      </c>
      <c r="AK202" s="17">
        <v>755.77</v>
      </c>
      <c r="AL202" s="17">
        <v>814.67200000000003</v>
      </c>
      <c r="AM202" s="17">
        <v>759.96600000000001</v>
      </c>
      <c r="AN202" s="17">
        <v>759.96600000000001</v>
      </c>
      <c r="AO202" s="17">
        <v>733.755</v>
      </c>
      <c r="AP202" s="17">
        <v>782.85699999999997</v>
      </c>
    </row>
    <row r="203" spans="1:42" x14ac:dyDescent="0.35">
      <c r="A203" s="52"/>
      <c r="B203" s="17">
        <v>710.61599999999999</v>
      </c>
      <c r="C203" s="17">
        <v>710.61599999999999</v>
      </c>
      <c r="D203" s="17">
        <v>691.84199999999998</v>
      </c>
      <c r="E203" s="17">
        <v>740.82399999999996</v>
      </c>
      <c r="F203" s="17">
        <v>738.85299999999995</v>
      </c>
      <c r="G203" s="17">
        <v>764.35</v>
      </c>
      <c r="H203" s="17">
        <v>748.75199999999995</v>
      </c>
      <c r="I203" s="17">
        <v>704.10400000000004</v>
      </c>
      <c r="J203" s="17">
        <v>712.47500000000002</v>
      </c>
      <c r="K203" s="17">
        <v>754.702</v>
      </c>
      <c r="L203" s="17">
        <v>714.30200000000002</v>
      </c>
      <c r="M203" s="17">
        <v>751.16099999999994</v>
      </c>
      <c r="N203" s="17">
        <v>706.44299999999998</v>
      </c>
      <c r="O203" s="17">
        <v>721.13199999999995</v>
      </c>
      <c r="P203" s="17">
        <v>731.17100000000005</v>
      </c>
      <c r="Q203" s="17">
        <v>748.40499999999997</v>
      </c>
      <c r="R203" s="17">
        <v>726.16600000000005</v>
      </c>
      <c r="S203" s="17">
        <v>731.18</v>
      </c>
      <c r="T203" s="17">
        <v>759.72500000000002</v>
      </c>
      <c r="U203" s="17">
        <v>744.71</v>
      </c>
      <c r="V203" s="17">
        <v>715.01199999999994</v>
      </c>
      <c r="W203" s="17">
        <v>713.43100000000004</v>
      </c>
      <c r="X203" s="17">
        <v>683.03300000000002</v>
      </c>
      <c r="Y203" s="17">
        <v>623.46699999999998</v>
      </c>
      <c r="Z203" s="17">
        <v>682.87800000000004</v>
      </c>
      <c r="AA203" s="17">
        <v>730.87</v>
      </c>
      <c r="AB203" s="17">
        <v>666.33399999999995</v>
      </c>
      <c r="AC203" s="17">
        <v>620.56100000000004</v>
      </c>
      <c r="AD203" s="17">
        <v>762.97699999999998</v>
      </c>
      <c r="AE203" s="17">
        <v>749.80399999999997</v>
      </c>
      <c r="AF203" s="17">
        <v>743.42899999999997</v>
      </c>
      <c r="AG203" s="17">
        <v>809.16800000000001</v>
      </c>
      <c r="AH203" s="17">
        <v>809.16800000000001</v>
      </c>
      <c r="AI203" s="17">
        <v>809.16800000000001</v>
      </c>
      <c r="AJ203" s="17">
        <v>711.96500000000003</v>
      </c>
      <c r="AK203" s="17">
        <v>755.88</v>
      </c>
      <c r="AL203" s="17">
        <v>814.87</v>
      </c>
      <c r="AM203" s="17">
        <v>760.39400000000001</v>
      </c>
      <c r="AN203" s="17">
        <v>760.39400000000001</v>
      </c>
      <c r="AO203" s="17">
        <v>734.04399999999998</v>
      </c>
      <c r="AP203" s="17">
        <v>784.07500000000005</v>
      </c>
    </row>
    <row r="204" spans="1:42" x14ac:dyDescent="0.35">
      <c r="A204" s="52"/>
      <c r="B204" s="17">
        <v>710.85799999999995</v>
      </c>
      <c r="C204" s="17">
        <v>710.85799999999995</v>
      </c>
      <c r="D204" s="17">
        <v>692.05200000000002</v>
      </c>
      <c r="E204" s="17">
        <v>741.11</v>
      </c>
      <c r="F204" s="17">
        <v>739.447</v>
      </c>
      <c r="G204" s="17">
        <v>765.52700000000004</v>
      </c>
      <c r="H204" s="17">
        <v>749.99099999999999</v>
      </c>
      <c r="I204" s="17">
        <v>704.26900000000001</v>
      </c>
      <c r="J204" s="17">
        <v>712.61900000000003</v>
      </c>
      <c r="K204" s="17">
        <v>755.26700000000005</v>
      </c>
      <c r="L204" s="17">
        <v>714.46600000000001</v>
      </c>
      <c r="M204" s="17">
        <v>751.19600000000003</v>
      </c>
      <c r="N204" s="17">
        <v>706.74800000000005</v>
      </c>
      <c r="O204" s="17">
        <v>723.33299999999997</v>
      </c>
      <c r="P204" s="17">
        <v>731.59900000000005</v>
      </c>
      <c r="Q204" s="17">
        <v>750.13199999999995</v>
      </c>
      <c r="R204" s="17">
        <v>727.59699999999998</v>
      </c>
      <c r="S204" s="17">
        <v>731.58500000000004</v>
      </c>
      <c r="T204" s="17">
        <v>759.80499999999995</v>
      </c>
      <c r="U204" s="17">
        <v>744.85599999999999</v>
      </c>
      <c r="V204" s="17">
        <v>715.25400000000002</v>
      </c>
      <c r="W204" s="17">
        <v>713.80100000000004</v>
      </c>
      <c r="X204" s="17">
        <v>683.93200000000002</v>
      </c>
      <c r="Y204" s="17">
        <v>624.54499999999996</v>
      </c>
      <c r="Z204" s="17">
        <v>683.86400000000003</v>
      </c>
      <c r="AA204" s="17">
        <v>731.01599999999996</v>
      </c>
      <c r="AB204" s="17">
        <v>666.89</v>
      </c>
      <c r="AC204" s="17">
        <v>620.84900000000005</v>
      </c>
      <c r="AD204" s="17">
        <v>763.06100000000004</v>
      </c>
      <c r="AE204" s="17">
        <v>752.41700000000003</v>
      </c>
      <c r="AF204" s="17">
        <v>744.64300000000003</v>
      </c>
      <c r="AG204" s="17">
        <v>810.49599999999998</v>
      </c>
      <c r="AH204" s="17">
        <v>810.49599999999998</v>
      </c>
      <c r="AI204" s="17">
        <v>810.49599999999998</v>
      </c>
      <c r="AJ204" s="17">
        <v>712.20399999999995</v>
      </c>
      <c r="AK204" s="17">
        <v>755.88099999999997</v>
      </c>
      <c r="AL204" s="17">
        <v>815.64700000000005</v>
      </c>
      <c r="AM204" s="17">
        <v>760.45899999999995</v>
      </c>
      <c r="AN204" s="17">
        <v>760.45899999999995</v>
      </c>
      <c r="AO204" s="17">
        <v>734.53300000000002</v>
      </c>
      <c r="AP204" s="17">
        <v>784.44500000000005</v>
      </c>
    </row>
    <row r="205" spans="1:42" x14ac:dyDescent="0.35">
      <c r="A205" s="52"/>
      <c r="B205" s="17">
        <v>711.19</v>
      </c>
      <c r="C205" s="17">
        <v>711.19</v>
      </c>
      <c r="D205" s="17">
        <v>692.16899999999998</v>
      </c>
      <c r="E205" s="17">
        <v>741.28</v>
      </c>
      <c r="F205" s="17">
        <v>740.44600000000003</v>
      </c>
      <c r="G205" s="17">
        <v>766.02800000000002</v>
      </c>
      <c r="H205" s="17">
        <v>750.57899999999995</v>
      </c>
      <c r="I205" s="17">
        <v>704.75199999999995</v>
      </c>
      <c r="J205" s="17">
        <v>713.05499999999995</v>
      </c>
      <c r="K205" s="17">
        <v>755.58500000000004</v>
      </c>
      <c r="L205" s="17">
        <v>715.30399999999997</v>
      </c>
      <c r="M205" s="17">
        <v>751.54300000000001</v>
      </c>
      <c r="N205" s="17">
        <v>706.93200000000002</v>
      </c>
      <c r="O205" s="17">
        <v>723.471</v>
      </c>
      <c r="P205" s="17">
        <v>732.22</v>
      </c>
      <c r="Q205" s="17">
        <v>750.34799999999996</v>
      </c>
      <c r="R205" s="17">
        <v>728.36599999999999</v>
      </c>
      <c r="S205" s="17">
        <v>732.07799999999997</v>
      </c>
      <c r="T205" s="17">
        <v>760.22400000000005</v>
      </c>
      <c r="U205" s="17">
        <v>746.72400000000005</v>
      </c>
      <c r="V205" s="17">
        <v>716.60599999999999</v>
      </c>
      <c r="W205" s="17">
        <v>713.93299999999999</v>
      </c>
      <c r="X205" s="17">
        <v>684.18799999999999</v>
      </c>
      <c r="Y205" s="17">
        <v>625.05399999999997</v>
      </c>
      <c r="Z205" s="17">
        <v>684.20699999999999</v>
      </c>
      <c r="AA205" s="17">
        <v>732.60199999999998</v>
      </c>
      <c r="AB205" s="17">
        <v>667.56299999999999</v>
      </c>
      <c r="AC205" s="17">
        <v>621.125</v>
      </c>
      <c r="AD205" s="17">
        <v>763.26400000000001</v>
      </c>
      <c r="AE205" s="17">
        <v>754.09</v>
      </c>
      <c r="AF205" s="17">
        <v>746.69200000000001</v>
      </c>
      <c r="AG205" s="17">
        <v>812.68600000000004</v>
      </c>
      <c r="AH205" s="17">
        <v>812.68600000000004</v>
      </c>
      <c r="AI205" s="17">
        <v>812.68600000000004</v>
      </c>
      <c r="AJ205" s="17">
        <v>712.58600000000001</v>
      </c>
      <c r="AK205" s="17">
        <v>756.00800000000004</v>
      </c>
      <c r="AL205" s="17">
        <v>815.77</v>
      </c>
      <c r="AM205" s="17">
        <v>761.553</v>
      </c>
      <c r="AN205" s="17">
        <v>761.553</v>
      </c>
      <c r="AO205" s="17">
        <v>734.54499999999996</v>
      </c>
      <c r="AP205" s="17">
        <v>784.47900000000004</v>
      </c>
    </row>
    <row r="206" spans="1:42" x14ac:dyDescent="0.35">
      <c r="A206" s="52"/>
      <c r="B206" s="17">
        <v>711.68</v>
      </c>
      <c r="C206" s="17">
        <v>711.68</v>
      </c>
      <c r="D206" s="17">
        <v>692.24</v>
      </c>
      <c r="E206" s="17">
        <v>741.55799999999999</v>
      </c>
      <c r="F206" s="17">
        <v>740.58500000000004</v>
      </c>
      <c r="G206" s="17">
        <v>767.28</v>
      </c>
      <c r="H206" s="17">
        <v>752.35699999999997</v>
      </c>
      <c r="I206" s="17">
        <v>705.22699999999998</v>
      </c>
      <c r="J206" s="17">
        <v>713.12699999999995</v>
      </c>
      <c r="K206" s="17">
        <v>755.61699999999996</v>
      </c>
      <c r="L206" s="17">
        <v>715.36500000000001</v>
      </c>
      <c r="M206" s="17">
        <v>751.64</v>
      </c>
      <c r="N206" s="17">
        <v>707.23400000000004</v>
      </c>
      <c r="O206" s="17">
        <v>723.83399999999995</v>
      </c>
      <c r="P206" s="17">
        <v>732.39499999999998</v>
      </c>
      <c r="Q206" s="17">
        <v>750.76400000000001</v>
      </c>
      <c r="R206" s="17">
        <v>728.67600000000004</v>
      </c>
      <c r="S206" s="17">
        <v>732.08399999999995</v>
      </c>
      <c r="T206" s="17">
        <v>762.34799999999996</v>
      </c>
      <c r="U206" s="17">
        <v>747.59</v>
      </c>
      <c r="V206" s="17">
        <v>717.00900000000001</v>
      </c>
      <c r="W206" s="17">
        <v>714.79</v>
      </c>
      <c r="X206" s="17">
        <v>684.74099999999999</v>
      </c>
      <c r="Y206" s="17">
        <v>625.99699999999996</v>
      </c>
      <c r="Z206" s="17">
        <v>684.31899999999996</v>
      </c>
      <c r="AA206" s="17">
        <v>734.03099999999995</v>
      </c>
      <c r="AB206" s="17">
        <v>667.58</v>
      </c>
      <c r="AC206" s="17">
        <v>621.69399999999996</v>
      </c>
      <c r="AD206" s="17">
        <v>763.80700000000002</v>
      </c>
      <c r="AE206" s="17">
        <v>755.97299999999996</v>
      </c>
      <c r="AF206" s="17">
        <v>749.06799999999998</v>
      </c>
      <c r="AG206" s="17">
        <v>813.19399999999996</v>
      </c>
      <c r="AH206" s="17">
        <v>813.19399999999996</v>
      </c>
      <c r="AI206" s="17">
        <v>813.19399999999996</v>
      </c>
      <c r="AJ206" s="17">
        <v>712.85</v>
      </c>
      <c r="AK206" s="17">
        <v>756.89499999999998</v>
      </c>
      <c r="AL206" s="17">
        <v>816.14200000000005</v>
      </c>
      <c r="AM206" s="17">
        <v>761.64300000000003</v>
      </c>
      <c r="AN206" s="17">
        <v>761.64300000000003</v>
      </c>
      <c r="AO206" s="17">
        <v>736.04399999999998</v>
      </c>
      <c r="AP206" s="17">
        <v>784.91399999999999</v>
      </c>
    </row>
    <row r="207" spans="1:42" x14ac:dyDescent="0.35">
      <c r="A207" s="52"/>
      <c r="B207" s="17">
        <v>712.08</v>
      </c>
      <c r="C207" s="17">
        <v>712.08</v>
      </c>
      <c r="D207" s="17">
        <v>692.36900000000003</v>
      </c>
      <c r="E207" s="17">
        <v>742.03499999999997</v>
      </c>
      <c r="F207" s="17">
        <v>740.93100000000004</v>
      </c>
      <c r="G207" s="17">
        <v>767.327</v>
      </c>
      <c r="H207" s="17">
        <v>752.97400000000005</v>
      </c>
      <c r="I207" s="17">
        <v>705.40099999999995</v>
      </c>
      <c r="J207" s="17">
        <v>713.47</v>
      </c>
      <c r="K207" s="17">
        <v>756.17</v>
      </c>
      <c r="L207" s="17">
        <v>715.47</v>
      </c>
      <c r="M207" s="17">
        <v>751.80799999999999</v>
      </c>
      <c r="N207" s="17">
        <v>707.64499999999998</v>
      </c>
      <c r="O207" s="17">
        <v>724.221</v>
      </c>
      <c r="P207" s="17">
        <v>732.79700000000003</v>
      </c>
      <c r="Q207" s="17">
        <v>751.52</v>
      </c>
      <c r="R207" s="17">
        <v>729.49599999999998</v>
      </c>
      <c r="S207" s="17">
        <v>732.40099999999995</v>
      </c>
      <c r="T207" s="17">
        <v>762.48599999999999</v>
      </c>
      <c r="U207" s="17">
        <v>747.77499999999998</v>
      </c>
      <c r="V207" s="17">
        <v>717.40899999999999</v>
      </c>
      <c r="W207" s="17">
        <v>716.13800000000003</v>
      </c>
      <c r="X207" s="17">
        <v>685.07500000000005</v>
      </c>
      <c r="Y207" s="17">
        <v>626.18499999999995</v>
      </c>
      <c r="Z207" s="17">
        <v>684.92200000000003</v>
      </c>
      <c r="AA207" s="17">
        <v>734.07600000000002</v>
      </c>
      <c r="AB207" s="17">
        <v>667.721</v>
      </c>
      <c r="AC207" s="17">
        <v>622.62900000000002</v>
      </c>
      <c r="AD207" s="17">
        <v>764.101</v>
      </c>
      <c r="AE207" s="17">
        <v>757.02099999999996</v>
      </c>
      <c r="AF207" s="17">
        <v>749.42200000000003</v>
      </c>
      <c r="AG207" s="17">
        <v>813.96600000000001</v>
      </c>
      <c r="AH207" s="17">
        <v>813.96600000000001</v>
      </c>
      <c r="AI207" s="17">
        <v>813.96600000000001</v>
      </c>
      <c r="AJ207" s="17">
        <v>713.45600000000002</v>
      </c>
      <c r="AK207" s="17">
        <v>757.11</v>
      </c>
      <c r="AL207" s="17">
        <v>816.45299999999997</v>
      </c>
      <c r="AM207" s="17">
        <v>761.72199999999998</v>
      </c>
      <c r="AN207" s="17">
        <v>761.72199999999998</v>
      </c>
      <c r="AO207" s="17">
        <v>736.05</v>
      </c>
      <c r="AP207" s="17">
        <v>786.47799999999995</v>
      </c>
    </row>
    <row r="208" spans="1:42" x14ac:dyDescent="0.35">
      <c r="A208" s="52"/>
      <c r="B208" s="17">
        <v>712.928</v>
      </c>
      <c r="C208" s="17">
        <v>712.928</v>
      </c>
      <c r="D208" s="17">
        <v>693.16700000000003</v>
      </c>
      <c r="E208" s="17">
        <v>742.29</v>
      </c>
      <c r="F208" s="17">
        <v>740.971</v>
      </c>
      <c r="G208" s="17">
        <v>767.49699999999996</v>
      </c>
      <c r="H208" s="17">
        <v>753.70299999999997</v>
      </c>
      <c r="I208" s="17">
        <v>705.49099999999999</v>
      </c>
      <c r="J208" s="17">
        <v>713.57100000000003</v>
      </c>
      <c r="K208" s="17">
        <v>756.49199999999996</v>
      </c>
      <c r="L208" s="17">
        <v>715.56399999999996</v>
      </c>
      <c r="M208" s="17">
        <v>752.02</v>
      </c>
      <c r="N208" s="17">
        <v>708.18499999999995</v>
      </c>
      <c r="O208" s="17">
        <v>724.255</v>
      </c>
      <c r="P208" s="17">
        <v>733.56100000000004</v>
      </c>
      <c r="Q208" s="17">
        <v>751.53700000000003</v>
      </c>
      <c r="R208" s="17">
        <v>730.28599999999994</v>
      </c>
      <c r="S208" s="17">
        <v>732.76599999999996</v>
      </c>
      <c r="T208" s="17">
        <v>764.18700000000001</v>
      </c>
      <c r="U208" s="17">
        <v>747.96900000000005</v>
      </c>
      <c r="V208" s="17">
        <v>717.774</v>
      </c>
      <c r="W208" s="17">
        <v>716.96699999999998</v>
      </c>
      <c r="X208" s="17">
        <v>685.226</v>
      </c>
      <c r="Y208" s="17">
        <v>626.91</v>
      </c>
      <c r="Z208" s="17">
        <v>685.18499999999995</v>
      </c>
      <c r="AA208" s="17">
        <v>734.65499999999997</v>
      </c>
      <c r="AB208" s="17">
        <v>668.077</v>
      </c>
      <c r="AC208" s="17">
        <v>622.89700000000005</v>
      </c>
      <c r="AD208" s="17">
        <v>764.75300000000004</v>
      </c>
      <c r="AE208" s="17">
        <v>757.10199999999998</v>
      </c>
      <c r="AF208" s="17">
        <v>749.92399999999998</v>
      </c>
      <c r="AG208" s="17">
        <v>815.01800000000003</v>
      </c>
      <c r="AH208" s="17">
        <v>815.01800000000003</v>
      </c>
      <c r="AI208" s="17">
        <v>815.01800000000003</v>
      </c>
      <c r="AJ208" s="17">
        <v>714.57399999999996</v>
      </c>
      <c r="AK208" s="17">
        <v>758.399</v>
      </c>
      <c r="AL208" s="17">
        <v>817.452</v>
      </c>
      <c r="AM208" s="17">
        <v>762.29899999999998</v>
      </c>
      <c r="AN208" s="17">
        <v>762.29899999999998</v>
      </c>
      <c r="AO208" s="17">
        <v>736.95299999999997</v>
      </c>
      <c r="AP208" s="17">
        <v>787.90800000000002</v>
      </c>
    </row>
    <row r="209" spans="1:42" x14ac:dyDescent="0.35">
      <c r="A209" s="52"/>
      <c r="B209" s="17">
        <v>715.73500000000001</v>
      </c>
      <c r="C209" s="17">
        <v>715.73500000000001</v>
      </c>
      <c r="D209" s="17">
        <v>693.71900000000005</v>
      </c>
      <c r="E209" s="17">
        <v>743.22299999999996</v>
      </c>
      <c r="F209" s="17">
        <v>741.52300000000002</v>
      </c>
      <c r="G209" s="17">
        <v>767.97199999999998</v>
      </c>
      <c r="H209" s="17">
        <v>754.43100000000004</v>
      </c>
      <c r="I209" s="17">
        <v>706.19100000000003</v>
      </c>
      <c r="J209" s="17">
        <v>713.96</v>
      </c>
      <c r="K209" s="17">
        <v>756.95299999999997</v>
      </c>
      <c r="L209" s="17">
        <v>715.77</v>
      </c>
      <c r="M209" s="17">
        <v>752.48699999999997</v>
      </c>
      <c r="N209" s="17">
        <v>708.851</v>
      </c>
      <c r="O209" s="17">
        <v>724.45600000000002</v>
      </c>
      <c r="P209" s="17">
        <v>733.66099999999994</v>
      </c>
      <c r="Q209" s="17">
        <v>751.83100000000002</v>
      </c>
      <c r="R209" s="17">
        <v>730.36</v>
      </c>
      <c r="S209" s="17">
        <v>733.00099999999998</v>
      </c>
      <c r="T209" s="17">
        <v>764.30899999999997</v>
      </c>
      <c r="U209" s="17">
        <v>748.90300000000002</v>
      </c>
      <c r="V209" s="17">
        <v>717.80700000000002</v>
      </c>
      <c r="W209" s="17">
        <v>717.11300000000006</v>
      </c>
      <c r="X209" s="17">
        <v>685.96400000000006</v>
      </c>
      <c r="Y209" s="17">
        <v>627.88599999999997</v>
      </c>
      <c r="Z209" s="17">
        <v>686.57299999999998</v>
      </c>
      <c r="AA209" s="17">
        <v>735.81799999999998</v>
      </c>
      <c r="AB209" s="17">
        <v>668.39200000000005</v>
      </c>
      <c r="AC209" s="17">
        <v>622.98299999999995</v>
      </c>
      <c r="AD209" s="17">
        <v>764.84799999999996</v>
      </c>
      <c r="AE209" s="17">
        <v>757.71799999999996</v>
      </c>
      <c r="AF209" s="17">
        <v>750.04700000000003</v>
      </c>
      <c r="AG209" s="17">
        <v>815.03</v>
      </c>
      <c r="AH209" s="17">
        <v>815.03</v>
      </c>
      <c r="AI209" s="17">
        <v>815.03</v>
      </c>
      <c r="AJ209" s="17">
        <v>715.31700000000001</v>
      </c>
      <c r="AK209" s="17">
        <v>759.26800000000003</v>
      </c>
      <c r="AL209" s="17">
        <v>817.62099999999998</v>
      </c>
      <c r="AM209" s="17">
        <v>762.51400000000001</v>
      </c>
      <c r="AN209" s="17">
        <v>762.51400000000001</v>
      </c>
      <c r="AO209" s="17">
        <v>738.50900000000001</v>
      </c>
      <c r="AP209" s="17">
        <v>789.10699999999997</v>
      </c>
    </row>
    <row r="210" spans="1:42" x14ac:dyDescent="0.35">
      <c r="A210" s="52"/>
      <c r="B210" s="17">
        <v>716.00199999999995</v>
      </c>
      <c r="C210" s="17">
        <v>716.00199999999995</v>
      </c>
      <c r="D210" s="17">
        <v>693.86300000000006</v>
      </c>
      <c r="E210" s="17">
        <v>743.81500000000005</v>
      </c>
      <c r="F210" s="17">
        <v>741.65599999999995</v>
      </c>
      <c r="G210" s="17">
        <v>767.99199999999996</v>
      </c>
      <c r="H210" s="17">
        <v>755.81399999999996</v>
      </c>
      <c r="I210" s="17">
        <v>706.81399999999996</v>
      </c>
      <c r="J210" s="17">
        <v>714.28</v>
      </c>
      <c r="K210" s="17">
        <v>757.024</v>
      </c>
      <c r="L210" s="17">
        <v>716.20899999999995</v>
      </c>
      <c r="M210" s="17">
        <v>752.59</v>
      </c>
      <c r="N210" s="17">
        <v>709.31700000000001</v>
      </c>
      <c r="O210" s="17">
        <v>726.58100000000002</v>
      </c>
      <c r="P210" s="17">
        <v>734.34400000000005</v>
      </c>
      <c r="Q210" s="17">
        <v>752.20500000000004</v>
      </c>
      <c r="R210" s="17">
        <v>730.66600000000005</v>
      </c>
      <c r="S210" s="17">
        <v>733.09900000000005</v>
      </c>
      <c r="T210" s="17">
        <v>764.64800000000002</v>
      </c>
      <c r="U210" s="17">
        <v>749.79</v>
      </c>
      <c r="V210" s="17">
        <v>717.84100000000001</v>
      </c>
      <c r="W210" s="17">
        <v>717.30499999999995</v>
      </c>
      <c r="X210" s="17">
        <v>687.46199999999999</v>
      </c>
      <c r="Y210" s="17">
        <v>628.03499999999997</v>
      </c>
      <c r="Z210" s="17">
        <v>686.61099999999999</v>
      </c>
      <c r="AA210" s="17">
        <v>736.43200000000002</v>
      </c>
      <c r="AB210" s="17">
        <v>668.42100000000005</v>
      </c>
      <c r="AC210" s="17">
        <v>624.09199999999998</v>
      </c>
      <c r="AD210" s="17">
        <v>764.96799999999996</v>
      </c>
      <c r="AE210" s="17">
        <v>757.822</v>
      </c>
      <c r="AF210" s="17">
        <v>751.05799999999999</v>
      </c>
      <c r="AG210" s="17">
        <v>815.90599999999995</v>
      </c>
      <c r="AH210" s="17">
        <v>815.90599999999995</v>
      </c>
      <c r="AI210" s="17">
        <v>815.90599999999995</v>
      </c>
      <c r="AJ210" s="17">
        <v>716.58399999999995</v>
      </c>
      <c r="AK210" s="17">
        <v>759.697</v>
      </c>
      <c r="AL210" s="17">
        <v>818.16</v>
      </c>
      <c r="AM210" s="17">
        <v>762.84400000000005</v>
      </c>
      <c r="AN210" s="17">
        <v>762.84400000000005</v>
      </c>
      <c r="AO210" s="17">
        <v>739.30399999999997</v>
      </c>
      <c r="AP210" s="17">
        <v>789.55700000000002</v>
      </c>
    </row>
    <row r="211" spans="1:42" x14ac:dyDescent="0.35">
      <c r="A211" s="52"/>
      <c r="B211" s="17">
        <v>716.34199999999998</v>
      </c>
      <c r="C211" s="17">
        <v>716.34199999999998</v>
      </c>
      <c r="D211" s="17">
        <v>694.15499999999997</v>
      </c>
      <c r="E211" s="17">
        <v>744.15</v>
      </c>
      <c r="F211" s="17">
        <v>741.86199999999997</v>
      </c>
      <c r="G211" s="17">
        <v>768.35599999999999</v>
      </c>
      <c r="H211" s="17">
        <v>755.90700000000004</v>
      </c>
      <c r="I211" s="17">
        <v>707.40099999999995</v>
      </c>
      <c r="J211" s="17">
        <v>714.46600000000001</v>
      </c>
      <c r="K211" s="17">
        <v>757.19299999999998</v>
      </c>
      <c r="L211" s="17">
        <v>717.04499999999996</v>
      </c>
      <c r="M211" s="17">
        <v>752.59400000000005</v>
      </c>
      <c r="N211" s="17">
        <v>709.34799999999996</v>
      </c>
      <c r="O211" s="17">
        <v>727.93399999999997</v>
      </c>
      <c r="P211" s="17">
        <v>734.39200000000005</v>
      </c>
      <c r="Q211" s="17">
        <v>752.38800000000003</v>
      </c>
      <c r="R211" s="17">
        <v>731.15499999999997</v>
      </c>
      <c r="S211" s="17">
        <v>733.75199999999995</v>
      </c>
      <c r="T211" s="17">
        <v>764.67600000000004</v>
      </c>
      <c r="U211" s="17">
        <v>750.74199999999996</v>
      </c>
      <c r="V211" s="17">
        <v>718.81700000000001</v>
      </c>
      <c r="W211" s="17">
        <v>717.59400000000005</v>
      </c>
      <c r="X211" s="17">
        <v>687.553</v>
      </c>
      <c r="Y211" s="17">
        <v>629.40300000000002</v>
      </c>
      <c r="Z211" s="17">
        <v>686.78499999999997</v>
      </c>
      <c r="AA211" s="17">
        <v>737.05899999999997</v>
      </c>
      <c r="AB211" s="17">
        <v>668.78899999999999</v>
      </c>
      <c r="AC211" s="17">
        <v>624.30399999999997</v>
      </c>
      <c r="AD211" s="17">
        <v>765.72400000000005</v>
      </c>
      <c r="AE211" s="17">
        <v>758.11800000000005</v>
      </c>
      <c r="AF211" s="17">
        <v>751.09500000000003</v>
      </c>
      <c r="AG211" s="17">
        <v>817.32600000000002</v>
      </c>
      <c r="AH211" s="17">
        <v>817.32600000000002</v>
      </c>
      <c r="AI211" s="17">
        <v>817.32600000000002</v>
      </c>
      <c r="AJ211" s="17">
        <v>716.721</v>
      </c>
      <c r="AK211" s="17">
        <v>759.72500000000002</v>
      </c>
      <c r="AL211" s="17">
        <v>818.45600000000002</v>
      </c>
      <c r="AM211" s="17">
        <v>763.40899999999999</v>
      </c>
      <c r="AN211" s="17">
        <v>763.40899999999999</v>
      </c>
      <c r="AO211" s="17">
        <v>739.58399999999995</v>
      </c>
      <c r="AP211" s="17">
        <v>790.63199999999995</v>
      </c>
    </row>
    <row r="212" spans="1:42" x14ac:dyDescent="0.35">
      <c r="A212" s="52"/>
      <c r="B212" s="17">
        <v>716.61599999999999</v>
      </c>
      <c r="C212" s="17">
        <v>716.61599999999999</v>
      </c>
      <c r="D212" s="17">
        <v>694.67</v>
      </c>
      <c r="E212" s="17">
        <v>744.28899999999999</v>
      </c>
      <c r="F212" s="17">
        <v>743.82100000000003</v>
      </c>
      <c r="G212" s="17">
        <v>768.39800000000002</v>
      </c>
      <c r="H212" s="17">
        <v>755.91099999999994</v>
      </c>
      <c r="I212" s="17">
        <v>707.50800000000004</v>
      </c>
      <c r="J212" s="17">
        <v>714.75599999999997</v>
      </c>
      <c r="K212" s="17">
        <v>758.69799999999998</v>
      </c>
      <c r="L212" s="17">
        <v>717.48199999999997</v>
      </c>
      <c r="M212" s="17">
        <v>753.34100000000001</v>
      </c>
      <c r="N212" s="17">
        <v>709.43600000000004</v>
      </c>
      <c r="O212" s="17">
        <v>730.10900000000004</v>
      </c>
      <c r="P212" s="17">
        <v>734.51599999999996</v>
      </c>
      <c r="Q212" s="17">
        <v>752.72500000000002</v>
      </c>
      <c r="R212" s="17">
        <v>731.99</v>
      </c>
      <c r="S212" s="17">
        <v>734.17499999999995</v>
      </c>
      <c r="T212" s="17">
        <v>765.43</v>
      </c>
      <c r="U212" s="17">
        <v>751.30700000000002</v>
      </c>
      <c r="V212" s="17">
        <v>719.48900000000003</v>
      </c>
      <c r="W212" s="17">
        <v>718.55100000000004</v>
      </c>
      <c r="X212" s="17">
        <v>687.64700000000005</v>
      </c>
      <c r="Y212" s="17">
        <v>629.43499999999995</v>
      </c>
      <c r="Z212" s="17">
        <v>686.81500000000005</v>
      </c>
      <c r="AA212" s="17">
        <v>737.17700000000002</v>
      </c>
      <c r="AB212" s="17">
        <v>668.81700000000001</v>
      </c>
      <c r="AC212" s="17">
        <v>626.077</v>
      </c>
      <c r="AD212" s="17">
        <v>766.25599999999997</v>
      </c>
      <c r="AE212" s="17">
        <v>758.24599999999998</v>
      </c>
      <c r="AF212" s="17">
        <v>751.27800000000002</v>
      </c>
      <c r="AG212" s="17">
        <v>819.28899999999999</v>
      </c>
      <c r="AH212" s="17">
        <v>819.28899999999999</v>
      </c>
      <c r="AI212" s="17">
        <v>819.28899999999999</v>
      </c>
      <c r="AJ212" s="17">
        <v>716.86699999999996</v>
      </c>
      <c r="AK212" s="17">
        <v>760.17899999999997</v>
      </c>
      <c r="AL212" s="17">
        <v>818.59400000000005</v>
      </c>
      <c r="AM212" s="17">
        <v>763.44500000000005</v>
      </c>
      <c r="AN212" s="17">
        <v>763.44500000000005</v>
      </c>
      <c r="AO212" s="17">
        <v>739.63300000000004</v>
      </c>
      <c r="AP212" s="17">
        <v>790.92</v>
      </c>
    </row>
    <row r="213" spans="1:42" x14ac:dyDescent="0.35">
      <c r="A213" s="52"/>
      <c r="B213" s="17">
        <v>716.93499999999995</v>
      </c>
      <c r="C213" s="17">
        <v>716.93499999999995</v>
      </c>
      <c r="D213" s="17">
        <v>695.22299999999996</v>
      </c>
      <c r="E213" s="17">
        <v>744.85400000000004</v>
      </c>
      <c r="F213" s="17">
        <v>745.673</v>
      </c>
      <c r="G213" s="17">
        <v>768.54600000000005</v>
      </c>
      <c r="H213" s="17">
        <v>756.50300000000004</v>
      </c>
      <c r="I213" s="17">
        <v>707.78800000000001</v>
      </c>
      <c r="J213" s="17">
        <v>714.99699999999996</v>
      </c>
      <c r="K213" s="17">
        <v>758.803</v>
      </c>
      <c r="L213" s="17">
        <v>717.51</v>
      </c>
      <c r="M213" s="17">
        <v>753.68200000000002</v>
      </c>
      <c r="N213" s="17">
        <v>709.53200000000004</v>
      </c>
      <c r="O213" s="17">
        <v>730.45</v>
      </c>
      <c r="P213" s="17">
        <v>734.95899999999995</v>
      </c>
      <c r="Q213" s="17">
        <v>752.91399999999999</v>
      </c>
      <c r="R213" s="17">
        <v>732.73299999999995</v>
      </c>
      <c r="S213" s="17">
        <v>734.31500000000005</v>
      </c>
      <c r="T213" s="17">
        <v>767.20500000000004</v>
      </c>
      <c r="U213" s="17">
        <v>751.60900000000004</v>
      </c>
      <c r="V213" s="17">
        <v>720.53200000000004</v>
      </c>
      <c r="W213" s="17">
        <v>718.85500000000002</v>
      </c>
      <c r="X213" s="17">
        <v>687.85599999999999</v>
      </c>
      <c r="Y213" s="17">
        <v>629.49300000000005</v>
      </c>
      <c r="Z213" s="17">
        <v>687.08600000000001</v>
      </c>
      <c r="AA213" s="17">
        <v>737.39099999999996</v>
      </c>
      <c r="AB213" s="17">
        <v>668.995</v>
      </c>
      <c r="AC213" s="17">
        <v>626.15</v>
      </c>
      <c r="AD213" s="17">
        <v>766.89700000000005</v>
      </c>
      <c r="AE213" s="17">
        <v>758.92499999999995</v>
      </c>
      <c r="AF213" s="17">
        <v>751.39200000000005</v>
      </c>
      <c r="AG213" s="17">
        <v>819.53</v>
      </c>
      <c r="AH213" s="17">
        <v>819.53</v>
      </c>
      <c r="AI213" s="17">
        <v>819.53</v>
      </c>
      <c r="AJ213" s="17">
        <v>717.14800000000002</v>
      </c>
      <c r="AK213" s="17">
        <v>761.23400000000004</v>
      </c>
      <c r="AL213" s="17">
        <v>818.66600000000005</v>
      </c>
      <c r="AM213" s="17">
        <v>764.27700000000004</v>
      </c>
      <c r="AN213" s="17">
        <v>764.27700000000004</v>
      </c>
      <c r="AO213" s="17">
        <v>739.76900000000001</v>
      </c>
      <c r="AP213" s="17">
        <v>791.15099999999995</v>
      </c>
    </row>
    <row r="214" spans="1:42" x14ac:dyDescent="0.35">
      <c r="A214" s="52"/>
      <c r="B214" s="17">
        <v>717.47900000000004</v>
      </c>
      <c r="C214" s="17">
        <v>717.47900000000004</v>
      </c>
      <c r="D214" s="17">
        <v>695.41499999999996</v>
      </c>
      <c r="E214" s="17">
        <v>745.58699999999999</v>
      </c>
      <c r="F214" s="17">
        <v>748.12800000000004</v>
      </c>
      <c r="G214" s="17">
        <v>768.69899999999996</v>
      </c>
      <c r="H214" s="17">
        <v>758.06600000000003</v>
      </c>
      <c r="I214" s="17">
        <v>708.38099999999997</v>
      </c>
      <c r="J214" s="17">
        <v>715.62699999999995</v>
      </c>
      <c r="K214" s="17">
        <v>759.15</v>
      </c>
      <c r="L214" s="17">
        <v>717.77200000000005</v>
      </c>
      <c r="M214" s="17">
        <v>753.81500000000005</v>
      </c>
      <c r="N214" s="17">
        <v>709.73099999999999</v>
      </c>
      <c r="O214" s="17">
        <v>730.62300000000005</v>
      </c>
      <c r="P214" s="17">
        <v>734.96600000000001</v>
      </c>
      <c r="Q214" s="17">
        <v>753.56899999999996</v>
      </c>
      <c r="R214" s="17">
        <v>733.25599999999997</v>
      </c>
      <c r="S214" s="17">
        <v>734.39700000000005</v>
      </c>
      <c r="T214" s="17">
        <v>767.53800000000001</v>
      </c>
      <c r="U214" s="17">
        <v>751.77300000000002</v>
      </c>
      <c r="V214" s="17">
        <v>720.55499999999995</v>
      </c>
      <c r="W214" s="17">
        <v>719.19100000000003</v>
      </c>
      <c r="X214" s="17">
        <v>688.96199999999999</v>
      </c>
      <c r="Y214" s="17">
        <v>629.71199999999999</v>
      </c>
      <c r="Z214" s="17">
        <v>688.05700000000002</v>
      </c>
      <c r="AA214" s="17">
        <v>737.47900000000004</v>
      </c>
      <c r="AB214" s="17">
        <v>669.22699999999998</v>
      </c>
      <c r="AC214" s="17">
        <v>626.54899999999998</v>
      </c>
      <c r="AD214" s="17">
        <v>767.43399999999997</v>
      </c>
      <c r="AE214" s="17">
        <v>759.80100000000004</v>
      </c>
      <c r="AF214" s="17">
        <v>751.745</v>
      </c>
      <c r="AG214" s="17">
        <v>820.78700000000003</v>
      </c>
      <c r="AH214" s="17">
        <v>820.78700000000003</v>
      </c>
      <c r="AI214" s="17">
        <v>820.78700000000003</v>
      </c>
      <c r="AJ214" s="17">
        <v>719.06899999999996</v>
      </c>
      <c r="AK214" s="17">
        <v>761.26900000000001</v>
      </c>
      <c r="AL214" s="17">
        <v>819.72900000000004</v>
      </c>
      <c r="AM214" s="17">
        <v>764.39499999999998</v>
      </c>
      <c r="AN214" s="17">
        <v>764.39499999999998</v>
      </c>
      <c r="AO214" s="17">
        <v>739.88300000000004</v>
      </c>
      <c r="AP214" s="17">
        <v>791.82299999999998</v>
      </c>
    </row>
    <row r="215" spans="1:42" x14ac:dyDescent="0.35">
      <c r="A215" s="52"/>
      <c r="B215" s="17">
        <v>717.524</v>
      </c>
      <c r="C215" s="17">
        <v>717.524</v>
      </c>
      <c r="D215" s="17">
        <v>695.63900000000001</v>
      </c>
      <c r="E215" s="17">
        <v>745.702</v>
      </c>
      <c r="F215" s="17">
        <v>749.21400000000006</v>
      </c>
      <c r="G215" s="17">
        <v>769.34400000000005</v>
      </c>
      <c r="H215" s="17">
        <v>758.27</v>
      </c>
      <c r="I215" s="17">
        <v>708.505</v>
      </c>
      <c r="J215" s="17">
        <v>715.97699999999998</v>
      </c>
      <c r="K215" s="17">
        <v>759.173</v>
      </c>
      <c r="L215" s="17">
        <v>718.154</v>
      </c>
      <c r="M215" s="17">
        <v>754.00400000000002</v>
      </c>
      <c r="N215" s="17">
        <v>710.18200000000002</v>
      </c>
      <c r="O215" s="17">
        <v>730.904</v>
      </c>
      <c r="P215" s="17">
        <v>736.59799999999996</v>
      </c>
      <c r="Q215" s="17">
        <v>754.39499999999998</v>
      </c>
      <c r="R215" s="17">
        <v>733.3</v>
      </c>
      <c r="S215" s="17">
        <v>734.93799999999999</v>
      </c>
      <c r="T215" s="17">
        <v>767.58500000000004</v>
      </c>
      <c r="U215" s="17">
        <v>751.83399999999995</v>
      </c>
      <c r="V215" s="17">
        <v>722.08500000000004</v>
      </c>
      <c r="W215" s="17">
        <v>721.37599999999998</v>
      </c>
      <c r="X215" s="17">
        <v>689.36900000000003</v>
      </c>
      <c r="Y215" s="17">
        <v>631.89800000000002</v>
      </c>
      <c r="Z215" s="17">
        <v>689.39</v>
      </c>
      <c r="AA215" s="17">
        <v>738.17399999999998</v>
      </c>
      <c r="AB215" s="17">
        <v>670.17</v>
      </c>
      <c r="AC215" s="17">
        <v>626.55200000000002</v>
      </c>
      <c r="AD215" s="17">
        <v>767.54499999999996</v>
      </c>
      <c r="AE215" s="17">
        <v>762.75</v>
      </c>
      <c r="AF215" s="17">
        <v>752.75</v>
      </c>
      <c r="AG215" s="17">
        <v>822.17499999999995</v>
      </c>
      <c r="AH215" s="17">
        <v>822.17499999999995</v>
      </c>
      <c r="AI215" s="17">
        <v>822.17499999999995</v>
      </c>
      <c r="AJ215" s="17">
        <v>719.298</v>
      </c>
      <c r="AK215" s="17">
        <v>761.85199999999998</v>
      </c>
      <c r="AL215" s="17">
        <v>820.78200000000004</v>
      </c>
      <c r="AM215" s="17">
        <v>764.53499999999997</v>
      </c>
      <c r="AN215" s="17">
        <v>764.53499999999997</v>
      </c>
      <c r="AO215" s="17">
        <v>740.26400000000001</v>
      </c>
      <c r="AP215" s="17">
        <v>792.97199999999998</v>
      </c>
    </row>
    <row r="216" spans="1:42" x14ac:dyDescent="0.35">
      <c r="A216" s="52"/>
      <c r="B216" s="17">
        <v>717.65700000000004</v>
      </c>
      <c r="C216" s="17">
        <v>717.65700000000004</v>
      </c>
      <c r="D216" s="17">
        <v>696.88900000000001</v>
      </c>
      <c r="E216" s="17">
        <v>746.24400000000003</v>
      </c>
      <c r="F216" s="17">
        <v>749.64599999999996</v>
      </c>
      <c r="G216" s="17">
        <v>770.26599999999996</v>
      </c>
      <c r="H216" s="17">
        <v>758.46600000000001</v>
      </c>
      <c r="I216" s="17">
        <v>708.71600000000001</v>
      </c>
      <c r="J216" s="17">
        <v>716.01700000000005</v>
      </c>
      <c r="K216" s="17">
        <v>759.47</v>
      </c>
      <c r="L216" s="17">
        <v>718.41899999999998</v>
      </c>
      <c r="M216" s="17">
        <v>755.048</v>
      </c>
      <c r="N216" s="17">
        <v>710.27099999999996</v>
      </c>
      <c r="O216" s="17">
        <v>730.91600000000005</v>
      </c>
      <c r="P216" s="17">
        <v>736.702</v>
      </c>
      <c r="Q216" s="17">
        <v>754.56500000000005</v>
      </c>
      <c r="R216" s="17">
        <v>733.44200000000001</v>
      </c>
      <c r="S216" s="17">
        <v>736.05100000000004</v>
      </c>
      <c r="T216" s="17">
        <v>769.32299999999998</v>
      </c>
      <c r="U216" s="17">
        <v>752.59900000000005</v>
      </c>
      <c r="V216" s="17">
        <v>722.34299999999996</v>
      </c>
      <c r="W216" s="17">
        <v>721.47900000000004</v>
      </c>
      <c r="X216" s="17">
        <v>689.88099999999997</v>
      </c>
      <c r="Y216" s="17">
        <v>634.82500000000005</v>
      </c>
      <c r="Z216" s="17">
        <v>690.54600000000005</v>
      </c>
      <c r="AA216" s="17">
        <v>738.23299999999995</v>
      </c>
      <c r="AB216" s="17">
        <v>670.59400000000005</v>
      </c>
      <c r="AC216" s="17">
        <v>627.00900000000001</v>
      </c>
      <c r="AD216" s="17">
        <v>767.89</v>
      </c>
      <c r="AE216" s="17">
        <v>762.83399999999995</v>
      </c>
      <c r="AF216" s="17">
        <v>752.96500000000003</v>
      </c>
      <c r="AG216" s="17">
        <v>823.06200000000001</v>
      </c>
      <c r="AH216" s="17">
        <v>823.06200000000001</v>
      </c>
      <c r="AI216" s="17">
        <v>823.06200000000001</v>
      </c>
      <c r="AJ216" s="17">
        <v>719.51700000000005</v>
      </c>
      <c r="AK216" s="17">
        <v>762.33399999999995</v>
      </c>
      <c r="AL216" s="17">
        <v>820.89</v>
      </c>
      <c r="AM216" s="17">
        <v>765.23</v>
      </c>
      <c r="AN216" s="17">
        <v>765.23</v>
      </c>
      <c r="AO216" s="17">
        <v>740.64599999999996</v>
      </c>
      <c r="AP216" s="17">
        <v>793.46699999999998</v>
      </c>
    </row>
    <row r="217" spans="1:42" x14ac:dyDescent="0.35">
      <c r="A217" s="52"/>
      <c r="B217" s="17">
        <v>717.89</v>
      </c>
      <c r="C217" s="17">
        <v>717.89</v>
      </c>
      <c r="D217" s="17">
        <v>697.02700000000004</v>
      </c>
      <c r="E217" s="17">
        <v>746.95</v>
      </c>
      <c r="F217" s="17">
        <v>750.32100000000003</v>
      </c>
      <c r="G217" s="17">
        <v>770.28099999999995</v>
      </c>
      <c r="H217" s="17">
        <v>758.46799999999996</v>
      </c>
      <c r="I217" s="17">
        <v>709.34900000000005</v>
      </c>
      <c r="J217" s="17">
        <v>717.14499999999998</v>
      </c>
      <c r="K217" s="17">
        <v>760.649</v>
      </c>
      <c r="L217" s="17">
        <v>718.44500000000005</v>
      </c>
      <c r="M217" s="17">
        <v>755.37900000000002</v>
      </c>
      <c r="N217" s="17">
        <v>710.69200000000001</v>
      </c>
      <c r="O217" s="17">
        <v>731.06500000000005</v>
      </c>
      <c r="P217" s="17">
        <v>736.90800000000002</v>
      </c>
      <c r="Q217" s="17">
        <v>754.90599999999995</v>
      </c>
      <c r="R217" s="17">
        <v>733.55700000000002</v>
      </c>
      <c r="S217" s="17">
        <v>736.13599999999997</v>
      </c>
      <c r="T217" s="17">
        <v>771.053</v>
      </c>
      <c r="U217" s="17">
        <v>752.73500000000001</v>
      </c>
      <c r="V217" s="17">
        <v>722.92</v>
      </c>
      <c r="W217" s="17">
        <v>721.58699999999999</v>
      </c>
      <c r="X217" s="17">
        <v>690.84500000000003</v>
      </c>
      <c r="Y217" s="17">
        <v>635.10400000000004</v>
      </c>
      <c r="Z217" s="17">
        <v>690.98</v>
      </c>
      <c r="AA217" s="17">
        <v>738.76700000000005</v>
      </c>
      <c r="AB217" s="17">
        <v>671.23099999999999</v>
      </c>
      <c r="AC217" s="17">
        <v>627.56200000000001</v>
      </c>
      <c r="AD217" s="17">
        <v>768.78200000000004</v>
      </c>
      <c r="AE217" s="17">
        <v>763.64599999999996</v>
      </c>
      <c r="AF217" s="17">
        <v>754.03499999999997</v>
      </c>
      <c r="AG217" s="17">
        <v>823.30200000000002</v>
      </c>
      <c r="AH217" s="17">
        <v>823.30200000000002</v>
      </c>
      <c r="AI217" s="17">
        <v>823.30200000000002</v>
      </c>
      <c r="AJ217" s="17">
        <v>719.77300000000002</v>
      </c>
      <c r="AK217" s="17">
        <v>762.78499999999997</v>
      </c>
      <c r="AL217" s="17">
        <v>821.07399999999996</v>
      </c>
      <c r="AM217" s="17">
        <v>766.09199999999998</v>
      </c>
      <c r="AN217" s="17">
        <v>766.09199999999998</v>
      </c>
      <c r="AO217" s="17">
        <v>742.18200000000002</v>
      </c>
      <c r="AP217" s="17">
        <v>793.51199999999994</v>
      </c>
    </row>
    <row r="218" spans="1:42" x14ac:dyDescent="0.35">
      <c r="A218" s="52"/>
      <c r="B218" s="17">
        <v>718.55499999999995</v>
      </c>
      <c r="C218" s="17">
        <v>718.55499999999995</v>
      </c>
      <c r="D218" s="17">
        <v>697.99300000000005</v>
      </c>
      <c r="E218" s="17">
        <v>747.37099999999998</v>
      </c>
      <c r="F218" s="17">
        <v>750.39200000000005</v>
      </c>
      <c r="G218" s="17">
        <v>771.35500000000002</v>
      </c>
      <c r="H218" s="17">
        <v>759.82100000000003</v>
      </c>
      <c r="I218" s="17">
        <v>709.44899999999996</v>
      </c>
      <c r="J218" s="17">
        <v>717.65</v>
      </c>
      <c r="K218" s="17">
        <v>760.90499999999997</v>
      </c>
      <c r="L218" s="17">
        <v>718.45299999999997</v>
      </c>
      <c r="M218" s="17">
        <v>755.4</v>
      </c>
      <c r="N218" s="17">
        <v>710.70699999999999</v>
      </c>
      <c r="O218" s="17">
        <v>731.71500000000003</v>
      </c>
      <c r="P218" s="17">
        <v>737.09100000000001</v>
      </c>
      <c r="Q218" s="17">
        <v>755.26800000000003</v>
      </c>
      <c r="R218" s="17">
        <v>733.7</v>
      </c>
      <c r="S218" s="17">
        <v>736.19899999999996</v>
      </c>
      <c r="T218" s="17">
        <v>772.16700000000003</v>
      </c>
      <c r="U218" s="17">
        <v>752.77099999999996</v>
      </c>
      <c r="V218" s="17">
        <v>723.15800000000002</v>
      </c>
      <c r="W218" s="17">
        <v>722.98800000000006</v>
      </c>
      <c r="X218" s="17">
        <v>691.29499999999996</v>
      </c>
      <c r="Y218" s="17">
        <v>637.23500000000001</v>
      </c>
      <c r="Z218" s="17">
        <v>692.63699999999994</v>
      </c>
      <c r="AA218" s="17">
        <v>738.89599999999996</v>
      </c>
      <c r="AB218" s="17">
        <v>671.29499999999996</v>
      </c>
      <c r="AC218" s="17">
        <v>628.53899999999999</v>
      </c>
      <c r="AD218" s="17">
        <v>768.93100000000004</v>
      </c>
      <c r="AE218" s="17">
        <v>765.19100000000003</v>
      </c>
      <c r="AF218" s="17">
        <v>754.09900000000005</v>
      </c>
      <c r="AG218" s="17">
        <v>824.99599999999998</v>
      </c>
      <c r="AH218" s="17">
        <v>824.99599999999998</v>
      </c>
      <c r="AI218" s="17">
        <v>824.99599999999998</v>
      </c>
      <c r="AJ218" s="17">
        <v>719.90800000000002</v>
      </c>
      <c r="AK218" s="17">
        <v>763.995</v>
      </c>
      <c r="AL218" s="17">
        <v>821.52599999999995</v>
      </c>
      <c r="AM218" s="17">
        <v>766.41700000000003</v>
      </c>
      <c r="AN218" s="17">
        <v>766.41700000000003</v>
      </c>
      <c r="AO218" s="17">
        <v>742.37400000000002</v>
      </c>
      <c r="AP218" s="17">
        <v>795.28</v>
      </c>
    </row>
    <row r="219" spans="1:42" x14ac:dyDescent="0.35">
      <c r="A219" s="52"/>
      <c r="B219" s="17">
        <v>718.68399999999997</v>
      </c>
      <c r="C219" s="17">
        <v>718.68399999999997</v>
      </c>
      <c r="D219" s="17">
        <v>698.01700000000005</v>
      </c>
      <c r="E219" s="17">
        <v>747.726</v>
      </c>
      <c r="F219" s="17">
        <v>751.14099999999996</v>
      </c>
      <c r="G219" s="17">
        <v>771.78599999999994</v>
      </c>
      <c r="H219" s="17">
        <v>760.26199999999994</v>
      </c>
      <c r="I219" s="17">
        <v>709.67200000000003</v>
      </c>
      <c r="J219" s="17">
        <v>717.89200000000005</v>
      </c>
      <c r="K219" s="17">
        <v>760.95899999999995</v>
      </c>
      <c r="L219" s="17">
        <v>719.18899999999996</v>
      </c>
      <c r="M219" s="17">
        <v>755.62</v>
      </c>
      <c r="N219" s="17">
        <v>710.88400000000001</v>
      </c>
      <c r="O219" s="17">
        <v>731.774</v>
      </c>
      <c r="P219" s="17">
        <v>739.28899999999999</v>
      </c>
      <c r="Q219" s="17">
        <v>755.49</v>
      </c>
      <c r="R219" s="17">
        <v>734.12099999999998</v>
      </c>
      <c r="S219" s="17">
        <v>736.37300000000005</v>
      </c>
      <c r="T219" s="17">
        <v>772.17</v>
      </c>
      <c r="U219" s="17">
        <v>753.56700000000001</v>
      </c>
      <c r="V219" s="17">
        <v>724.59299999999996</v>
      </c>
      <c r="W219" s="17">
        <v>723.24</v>
      </c>
      <c r="X219" s="17">
        <v>692.14400000000001</v>
      </c>
      <c r="Y219" s="17">
        <v>637.66300000000001</v>
      </c>
      <c r="Z219" s="17">
        <v>693.00099999999998</v>
      </c>
      <c r="AA219" s="17">
        <v>741.36800000000005</v>
      </c>
      <c r="AB219" s="17">
        <v>671.423</v>
      </c>
      <c r="AC219" s="17">
        <v>629.92999999999995</v>
      </c>
      <c r="AD219" s="17">
        <v>769.13599999999997</v>
      </c>
      <c r="AE219" s="17">
        <v>766.36900000000003</v>
      </c>
      <c r="AF219" s="17">
        <v>754.73199999999997</v>
      </c>
      <c r="AG219" s="17">
        <v>825.46</v>
      </c>
      <c r="AH219" s="17">
        <v>825.46</v>
      </c>
      <c r="AI219" s="17">
        <v>825.46</v>
      </c>
      <c r="AJ219" s="17">
        <v>720.02200000000005</v>
      </c>
      <c r="AK219" s="17">
        <v>764.83500000000004</v>
      </c>
      <c r="AL219" s="17">
        <v>821.82500000000005</v>
      </c>
      <c r="AM219" s="17">
        <v>767.40099999999995</v>
      </c>
      <c r="AN219" s="17">
        <v>767.40099999999995</v>
      </c>
      <c r="AO219" s="17">
        <v>743.45100000000002</v>
      </c>
      <c r="AP219" s="17">
        <v>796.05499999999995</v>
      </c>
    </row>
    <row r="220" spans="1:42" x14ac:dyDescent="0.35">
      <c r="A220" s="52"/>
      <c r="B220" s="17">
        <v>719.303</v>
      </c>
      <c r="C220" s="17">
        <v>719.303</v>
      </c>
      <c r="D220" s="17">
        <v>698.76499999999999</v>
      </c>
      <c r="E220" s="17">
        <v>748.31500000000005</v>
      </c>
      <c r="F220" s="17">
        <v>751.78899999999999</v>
      </c>
      <c r="G220" s="17">
        <v>772.08600000000001</v>
      </c>
      <c r="H220" s="17">
        <v>760.47799999999995</v>
      </c>
      <c r="I220" s="17">
        <v>709.68</v>
      </c>
      <c r="J220" s="17">
        <v>718.57</v>
      </c>
      <c r="K220" s="17">
        <v>761.53099999999995</v>
      </c>
      <c r="L220" s="17">
        <v>719.25699999999995</v>
      </c>
      <c r="M220" s="17">
        <v>755.66600000000005</v>
      </c>
      <c r="N220" s="17">
        <v>710.90700000000004</v>
      </c>
      <c r="O220" s="17">
        <v>732.67</v>
      </c>
      <c r="P220" s="17">
        <v>740.82100000000003</v>
      </c>
      <c r="Q220" s="17">
        <v>755.66300000000001</v>
      </c>
      <c r="R220" s="17">
        <v>735.22299999999996</v>
      </c>
      <c r="S220" s="17">
        <v>736.49900000000002</v>
      </c>
      <c r="T220" s="17">
        <v>772.75300000000004</v>
      </c>
      <c r="U220" s="17">
        <v>753.74900000000002</v>
      </c>
      <c r="V220" s="17">
        <v>724.81200000000001</v>
      </c>
      <c r="W220" s="17">
        <v>723.28899999999999</v>
      </c>
      <c r="X220" s="17">
        <v>692.23900000000003</v>
      </c>
      <c r="Y220" s="17">
        <v>637.92600000000004</v>
      </c>
      <c r="Z220" s="17">
        <v>693.22400000000005</v>
      </c>
      <c r="AA220" s="17">
        <v>741.91600000000005</v>
      </c>
      <c r="AB220" s="17">
        <v>671.68899999999996</v>
      </c>
      <c r="AC220" s="17">
        <v>632.50599999999997</v>
      </c>
      <c r="AD220" s="17">
        <v>769.31899999999996</v>
      </c>
      <c r="AE220" s="17">
        <v>767.17600000000004</v>
      </c>
      <c r="AF220" s="17">
        <v>755.64800000000002</v>
      </c>
      <c r="AG220" s="17">
        <v>825.83799999999997</v>
      </c>
      <c r="AH220" s="17">
        <v>825.83799999999997</v>
      </c>
      <c r="AI220" s="17">
        <v>825.83799999999997</v>
      </c>
      <c r="AJ220" s="17">
        <v>720.52200000000005</v>
      </c>
      <c r="AK220" s="17">
        <v>765.12099999999998</v>
      </c>
      <c r="AL220" s="17">
        <v>821.96400000000006</v>
      </c>
      <c r="AM220" s="17">
        <v>767.72400000000005</v>
      </c>
      <c r="AN220" s="17">
        <v>767.72400000000005</v>
      </c>
      <c r="AO220" s="17">
        <v>743.62099999999998</v>
      </c>
      <c r="AP220" s="17">
        <v>796.07600000000002</v>
      </c>
    </row>
    <row r="221" spans="1:42" x14ac:dyDescent="0.35">
      <c r="A221" s="52"/>
      <c r="B221" s="17">
        <v>719.71100000000001</v>
      </c>
      <c r="C221" s="17">
        <v>719.71100000000001</v>
      </c>
      <c r="D221" s="17">
        <v>699.25599999999997</v>
      </c>
      <c r="E221" s="17">
        <v>748.67600000000004</v>
      </c>
      <c r="F221" s="17">
        <v>752.05</v>
      </c>
      <c r="G221" s="17">
        <v>772.452</v>
      </c>
      <c r="H221" s="17">
        <v>761.93399999999997</v>
      </c>
      <c r="I221" s="17">
        <v>711.23299999999995</v>
      </c>
      <c r="J221" s="17">
        <v>718.61199999999997</v>
      </c>
      <c r="K221" s="17">
        <v>761.67899999999997</v>
      </c>
      <c r="L221" s="17">
        <v>719.28200000000004</v>
      </c>
      <c r="M221" s="17">
        <v>756.053</v>
      </c>
      <c r="N221" s="17">
        <v>710.97699999999998</v>
      </c>
      <c r="O221" s="17">
        <v>734.03300000000002</v>
      </c>
      <c r="P221" s="17">
        <v>741.10299999999995</v>
      </c>
      <c r="Q221" s="17">
        <v>756.55</v>
      </c>
      <c r="R221" s="17">
        <v>735.48199999999997</v>
      </c>
      <c r="S221" s="17">
        <v>736.70299999999997</v>
      </c>
      <c r="T221" s="17">
        <v>773.274</v>
      </c>
      <c r="U221" s="17">
        <v>753.827</v>
      </c>
      <c r="V221" s="17">
        <v>725.95</v>
      </c>
      <c r="W221" s="17">
        <v>723.59100000000001</v>
      </c>
      <c r="X221" s="17">
        <v>692.62699999999995</v>
      </c>
      <c r="Y221" s="17">
        <v>637.96299999999997</v>
      </c>
      <c r="Z221" s="17">
        <v>696.1</v>
      </c>
      <c r="AA221" s="17">
        <v>742.51700000000005</v>
      </c>
      <c r="AB221" s="17">
        <v>671.71600000000001</v>
      </c>
      <c r="AC221" s="17">
        <v>632.66700000000003</v>
      </c>
      <c r="AD221" s="17">
        <v>769.38099999999997</v>
      </c>
      <c r="AE221" s="17">
        <v>767.18399999999997</v>
      </c>
      <c r="AF221" s="17">
        <v>755.88699999999994</v>
      </c>
      <c r="AG221" s="17">
        <v>825.91399999999999</v>
      </c>
      <c r="AH221" s="17">
        <v>825.91399999999999</v>
      </c>
      <c r="AI221" s="17">
        <v>825.91399999999999</v>
      </c>
      <c r="AJ221" s="17">
        <v>720.83900000000006</v>
      </c>
      <c r="AK221" s="17">
        <v>766.31</v>
      </c>
      <c r="AL221" s="17">
        <v>822.03300000000002</v>
      </c>
      <c r="AM221" s="17">
        <v>768.29399999999998</v>
      </c>
      <c r="AN221" s="17">
        <v>768.29399999999998</v>
      </c>
      <c r="AO221" s="17">
        <v>743.68299999999999</v>
      </c>
      <c r="AP221" s="17">
        <v>796.09400000000005</v>
      </c>
    </row>
    <row r="222" spans="1:42" x14ac:dyDescent="0.35">
      <c r="A222" s="52"/>
      <c r="B222" s="17">
        <v>720.35900000000004</v>
      </c>
      <c r="C222" s="17">
        <v>720.35900000000004</v>
      </c>
      <c r="D222" s="17">
        <v>699.50699999999995</v>
      </c>
      <c r="E222" s="17">
        <v>749.11400000000003</v>
      </c>
      <c r="F222" s="17">
        <v>753.52700000000004</v>
      </c>
      <c r="G222" s="17">
        <v>772.48299999999995</v>
      </c>
      <c r="H222" s="17">
        <v>763.745</v>
      </c>
      <c r="I222" s="17">
        <v>711.26099999999997</v>
      </c>
      <c r="J222" s="17">
        <v>718.66</v>
      </c>
      <c r="K222" s="17">
        <v>761.697</v>
      </c>
      <c r="L222" s="17">
        <v>719.81399999999996</v>
      </c>
      <c r="M222" s="17">
        <v>756.84900000000005</v>
      </c>
      <c r="N222" s="17">
        <v>710.98</v>
      </c>
      <c r="O222" s="17">
        <v>734.04399999999998</v>
      </c>
      <c r="P222" s="17">
        <v>741.35699999999997</v>
      </c>
      <c r="Q222" s="17">
        <v>756.59299999999996</v>
      </c>
      <c r="R222" s="17">
        <v>735.86699999999996</v>
      </c>
      <c r="S222" s="17">
        <v>736.70699999999999</v>
      </c>
      <c r="T222" s="17">
        <v>773.73900000000003</v>
      </c>
      <c r="U222" s="17">
        <v>754.08399999999995</v>
      </c>
      <c r="V222" s="17">
        <v>728.31100000000004</v>
      </c>
      <c r="W222" s="17">
        <v>724.41399999999999</v>
      </c>
      <c r="X222" s="17">
        <v>692.72699999999998</v>
      </c>
      <c r="Y222" s="17">
        <v>638.11699999999996</v>
      </c>
      <c r="Z222" s="17">
        <v>696.15</v>
      </c>
      <c r="AA222" s="17">
        <v>742.88</v>
      </c>
      <c r="AB222" s="17">
        <v>672.04499999999996</v>
      </c>
      <c r="AC222" s="17">
        <v>632.88800000000003</v>
      </c>
      <c r="AD222" s="17">
        <v>770.06100000000004</v>
      </c>
      <c r="AE222" s="17">
        <v>768.24800000000005</v>
      </c>
      <c r="AF222" s="17">
        <v>757.01700000000005</v>
      </c>
      <c r="AG222" s="17">
        <v>830.46500000000003</v>
      </c>
      <c r="AH222" s="17">
        <v>830.46500000000003</v>
      </c>
      <c r="AI222" s="17">
        <v>830.46500000000003</v>
      </c>
      <c r="AJ222" s="17">
        <v>720.95699999999999</v>
      </c>
      <c r="AK222" s="17">
        <v>766.86900000000003</v>
      </c>
      <c r="AL222" s="17">
        <v>822.11500000000001</v>
      </c>
      <c r="AM222" s="17">
        <v>768.52700000000004</v>
      </c>
      <c r="AN222" s="17">
        <v>768.52700000000004</v>
      </c>
      <c r="AO222" s="17">
        <v>744.28599999999994</v>
      </c>
      <c r="AP222" s="17">
        <v>796.91</v>
      </c>
    </row>
    <row r="223" spans="1:42" x14ac:dyDescent="0.35">
      <c r="A223" s="52"/>
      <c r="B223" s="17">
        <v>720.91700000000003</v>
      </c>
      <c r="C223" s="17">
        <v>720.91700000000003</v>
      </c>
      <c r="D223" s="17">
        <v>699.53499999999997</v>
      </c>
      <c r="E223" s="17">
        <v>749.29200000000003</v>
      </c>
      <c r="F223" s="17">
        <v>754.01800000000003</v>
      </c>
      <c r="G223" s="17">
        <v>772.60199999999998</v>
      </c>
      <c r="H223" s="17">
        <v>763.88800000000003</v>
      </c>
      <c r="I223" s="17">
        <v>713.23699999999997</v>
      </c>
      <c r="J223" s="17">
        <v>718.93399999999997</v>
      </c>
      <c r="K223" s="17">
        <v>762.34500000000003</v>
      </c>
      <c r="L223" s="17">
        <v>720.61699999999996</v>
      </c>
      <c r="M223" s="17">
        <v>757.125</v>
      </c>
      <c r="N223" s="17">
        <v>711.60900000000004</v>
      </c>
      <c r="O223" s="17">
        <v>735.03</v>
      </c>
      <c r="P223" s="17">
        <v>741.875</v>
      </c>
      <c r="Q223" s="17">
        <v>756.60900000000004</v>
      </c>
      <c r="R223" s="17">
        <v>736.03300000000002</v>
      </c>
      <c r="S223" s="17">
        <v>737.67200000000003</v>
      </c>
      <c r="T223" s="17">
        <v>773.846</v>
      </c>
      <c r="U223" s="17">
        <v>757.67499999999995</v>
      </c>
      <c r="V223" s="17">
        <v>728.94899999999996</v>
      </c>
      <c r="W223" s="17">
        <v>724.42700000000002</v>
      </c>
      <c r="X223" s="17">
        <v>693.34900000000005</v>
      </c>
      <c r="Y223" s="17">
        <v>638.19100000000003</v>
      </c>
      <c r="Z223" s="17">
        <v>697.02800000000002</v>
      </c>
      <c r="AA223" s="17">
        <v>744.44899999999996</v>
      </c>
      <c r="AB223" s="17">
        <v>672.58</v>
      </c>
      <c r="AC223" s="17">
        <v>633.48099999999999</v>
      </c>
      <c r="AD223" s="17">
        <v>770.35799999999995</v>
      </c>
      <c r="AE223" s="17">
        <v>768.274</v>
      </c>
      <c r="AF223" s="17">
        <v>757.15200000000004</v>
      </c>
      <c r="AG223" s="17">
        <v>831.10500000000002</v>
      </c>
      <c r="AH223" s="17">
        <v>831.10500000000002</v>
      </c>
      <c r="AI223" s="17">
        <v>831.10500000000002</v>
      </c>
      <c r="AJ223" s="17">
        <v>721.19500000000005</v>
      </c>
      <c r="AK223" s="17">
        <v>767.245</v>
      </c>
      <c r="AL223" s="17">
        <v>822.42499999999995</v>
      </c>
      <c r="AM223" s="17">
        <v>768.59400000000005</v>
      </c>
      <c r="AN223" s="17">
        <v>768.59400000000005</v>
      </c>
      <c r="AO223" s="17">
        <v>744.66099999999994</v>
      </c>
      <c r="AP223" s="17">
        <v>797.16300000000001</v>
      </c>
    </row>
    <row r="224" spans="1:42" x14ac:dyDescent="0.35">
      <c r="A224" s="52"/>
      <c r="B224" s="17">
        <v>721.13800000000003</v>
      </c>
      <c r="C224" s="17">
        <v>721.13800000000003</v>
      </c>
      <c r="D224" s="17">
        <v>699.57799999999997</v>
      </c>
      <c r="E224" s="17">
        <v>750.28399999999999</v>
      </c>
      <c r="F224" s="17">
        <v>754.55399999999997</v>
      </c>
      <c r="G224" s="17">
        <v>772.654</v>
      </c>
      <c r="H224" s="17">
        <v>764.05600000000004</v>
      </c>
      <c r="I224" s="17">
        <v>713.84199999999998</v>
      </c>
      <c r="J224" s="17">
        <v>719.23900000000003</v>
      </c>
      <c r="K224" s="17">
        <v>762.85</v>
      </c>
      <c r="L224" s="17">
        <v>721.70100000000002</v>
      </c>
      <c r="M224" s="17">
        <v>758.40099999999995</v>
      </c>
      <c r="N224" s="17">
        <v>711.75699999999995</v>
      </c>
      <c r="O224" s="17">
        <v>735.17200000000003</v>
      </c>
      <c r="P224" s="17">
        <v>741.92200000000003</v>
      </c>
      <c r="Q224" s="17">
        <v>757.18499999999995</v>
      </c>
      <c r="R224" s="17">
        <v>736.09500000000003</v>
      </c>
      <c r="S224" s="17">
        <v>737.78899999999999</v>
      </c>
      <c r="T224" s="17">
        <v>775.98800000000006</v>
      </c>
      <c r="U224" s="17">
        <v>757.70600000000002</v>
      </c>
      <c r="V224" s="17">
        <v>729.06700000000001</v>
      </c>
      <c r="W224" s="17">
        <v>724.66099999999994</v>
      </c>
      <c r="X224" s="17">
        <v>694.83799999999997</v>
      </c>
      <c r="Y224" s="17">
        <v>638.96600000000001</v>
      </c>
      <c r="Z224" s="17">
        <v>697.05399999999997</v>
      </c>
      <c r="AA224" s="17">
        <v>744.74</v>
      </c>
      <c r="AB224" s="17">
        <v>672.67100000000005</v>
      </c>
      <c r="AC224" s="17">
        <v>634.18700000000001</v>
      </c>
      <c r="AD224" s="17">
        <v>771.34299999999996</v>
      </c>
      <c r="AE224" s="17">
        <v>768.86599999999999</v>
      </c>
      <c r="AF224" s="17">
        <v>759.81500000000005</v>
      </c>
      <c r="AG224" s="17">
        <v>832.30600000000004</v>
      </c>
      <c r="AH224" s="17">
        <v>832.30600000000004</v>
      </c>
      <c r="AI224" s="17">
        <v>832.30600000000004</v>
      </c>
      <c r="AJ224" s="17">
        <v>722.99</v>
      </c>
      <c r="AK224" s="17">
        <v>767.45100000000002</v>
      </c>
      <c r="AL224" s="17">
        <v>822.88400000000001</v>
      </c>
      <c r="AM224" s="17">
        <v>768.61300000000006</v>
      </c>
      <c r="AN224" s="17">
        <v>768.61300000000006</v>
      </c>
      <c r="AO224" s="17">
        <v>744.68</v>
      </c>
      <c r="AP224" s="17">
        <v>797.84900000000005</v>
      </c>
    </row>
    <row r="225" spans="1:42" x14ac:dyDescent="0.35">
      <c r="A225" s="52"/>
      <c r="B225" s="17">
        <v>721.17899999999997</v>
      </c>
      <c r="C225" s="17">
        <v>721.17899999999997</v>
      </c>
      <c r="D225" s="17">
        <v>700.178</v>
      </c>
      <c r="E225" s="17">
        <v>750.40800000000002</v>
      </c>
      <c r="F225" s="17">
        <v>754.78800000000001</v>
      </c>
      <c r="G225" s="17">
        <v>772.68100000000004</v>
      </c>
      <c r="H225" s="17">
        <v>764.45</v>
      </c>
      <c r="I225" s="17">
        <v>713.84299999999996</v>
      </c>
      <c r="J225" s="17">
        <v>719.67399999999998</v>
      </c>
      <c r="K225" s="17">
        <v>762.85699999999997</v>
      </c>
      <c r="L225" s="17">
        <v>721.83299999999997</v>
      </c>
      <c r="M225" s="17">
        <v>758.47199999999998</v>
      </c>
      <c r="N225" s="17">
        <v>712.47199999999998</v>
      </c>
      <c r="O225" s="17">
        <v>735.39300000000003</v>
      </c>
      <c r="P225" s="17">
        <v>741.94399999999996</v>
      </c>
      <c r="Q225" s="17">
        <v>757.39800000000002</v>
      </c>
      <c r="R225" s="17">
        <v>736.10299999999995</v>
      </c>
      <c r="S225" s="17">
        <v>737.899</v>
      </c>
      <c r="T225" s="17">
        <v>776.428</v>
      </c>
      <c r="U225" s="17">
        <v>758.91099999999994</v>
      </c>
      <c r="V225" s="17">
        <v>730.35599999999999</v>
      </c>
      <c r="W225" s="17">
        <v>725.87099999999998</v>
      </c>
      <c r="X225" s="17">
        <v>695.67499999999995</v>
      </c>
      <c r="Y225" s="17">
        <v>640.09400000000005</v>
      </c>
      <c r="Z225" s="17">
        <v>697.22299999999996</v>
      </c>
      <c r="AA225" s="17">
        <v>744.81399999999996</v>
      </c>
      <c r="AB225" s="17">
        <v>673.32600000000002</v>
      </c>
      <c r="AC225" s="17">
        <v>634.19799999999998</v>
      </c>
      <c r="AD225" s="17">
        <v>771.45600000000002</v>
      </c>
      <c r="AE225" s="17">
        <v>768.95699999999999</v>
      </c>
      <c r="AF225" s="17">
        <v>760.22500000000002</v>
      </c>
      <c r="AG225" s="17">
        <v>832.46</v>
      </c>
      <c r="AH225" s="17">
        <v>832.46</v>
      </c>
      <c r="AI225" s="17">
        <v>832.46</v>
      </c>
      <c r="AJ225" s="17">
        <v>723.66499999999996</v>
      </c>
      <c r="AK225" s="17">
        <v>767.99699999999996</v>
      </c>
      <c r="AL225" s="17">
        <v>823.33199999999999</v>
      </c>
      <c r="AM225" s="17">
        <v>769.01</v>
      </c>
      <c r="AN225" s="17">
        <v>769.01</v>
      </c>
      <c r="AO225" s="17">
        <v>745.01400000000001</v>
      </c>
      <c r="AP225" s="17">
        <v>798.03700000000003</v>
      </c>
    </row>
    <row r="226" spans="1:42" x14ac:dyDescent="0.35">
      <c r="A226" s="52"/>
      <c r="B226" s="17">
        <v>721.76400000000001</v>
      </c>
      <c r="C226" s="17">
        <v>721.76400000000001</v>
      </c>
      <c r="D226" s="17">
        <v>700.65</v>
      </c>
      <c r="E226" s="17">
        <v>751.13400000000001</v>
      </c>
      <c r="F226" s="17">
        <v>755.13400000000001</v>
      </c>
      <c r="G226" s="17">
        <v>773.01400000000001</v>
      </c>
      <c r="H226" s="17">
        <v>764.75599999999997</v>
      </c>
      <c r="I226" s="17">
        <v>715.84</v>
      </c>
      <c r="J226" s="17">
        <v>720.05100000000004</v>
      </c>
      <c r="K226" s="17">
        <v>763.12199999999996</v>
      </c>
      <c r="L226" s="17">
        <v>722.54700000000003</v>
      </c>
      <c r="M226" s="17">
        <v>758.66600000000005</v>
      </c>
      <c r="N226" s="17">
        <v>712.61800000000005</v>
      </c>
      <c r="O226" s="17">
        <v>735.65700000000004</v>
      </c>
      <c r="P226" s="17">
        <v>742.41899999999998</v>
      </c>
      <c r="Q226" s="17">
        <v>757.42600000000004</v>
      </c>
      <c r="R226" s="17">
        <v>736.39</v>
      </c>
      <c r="S226" s="17">
        <v>737.93700000000001</v>
      </c>
      <c r="T226" s="17">
        <v>777.05700000000002</v>
      </c>
      <c r="U226" s="17">
        <v>759</v>
      </c>
      <c r="V226" s="17">
        <v>730.60400000000004</v>
      </c>
      <c r="W226" s="17">
        <v>726.173</v>
      </c>
      <c r="X226" s="17">
        <v>695.79</v>
      </c>
      <c r="Y226" s="17">
        <v>640.31200000000001</v>
      </c>
      <c r="Z226" s="17">
        <v>698.05100000000004</v>
      </c>
      <c r="AA226" s="17">
        <v>745.81100000000004</v>
      </c>
      <c r="AB226" s="17">
        <v>673.55499999999995</v>
      </c>
      <c r="AC226" s="17">
        <v>634.6</v>
      </c>
      <c r="AD226" s="17">
        <v>771.62699999999995</v>
      </c>
      <c r="AE226" s="17">
        <v>769.56200000000001</v>
      </c>
      <c r="AF226" s="17">
        <v>760.47400000000005</v>
      </c>
      <c r="AG226" s="17">
        <v>833.995</v>
      </c>
      <c r="AH226" s="17">
        <v>833.995</v>
      </c>
      <c r="AI226" s="17">
        <v>833.995</v>
      </c>
      <c r="AJ226" s="17">
        <v>724.69299999999998</v>
      </c>
      <c r="AK226" s="17">
        <v>768.09400000000005</v>
      </c>
      <c r="AL226" s="17">
        <v>823.52099999999996</v>
      </c>
      <c r="AM226" s="17">
        <v>770.64099999999996</v>
      </c>
      <c r="AN226" s="17">
        <v>770.64099999999996</v>
      </c>
      <c r="AO226" s="17">
        <v>745.58399999999995</v>
      </c>
      <c r="AP226" s="17">
        <v>798.08900000000006</v>
      </c>
    </row>
    <row r="227" spans="1:42" x14ac:dyDescent="0.35">
      <c r="A227" s="52"/>
      <c r="B227" s="17">
        <v>722.01199999999994</v>
      </c>
      <c r="C227" s="17">
        <v>722.01199999999994</v>
      </c>
      <c r="D227" s="17">
        <v>700.80799999999999</v>
      </c>
      <c r="E227" s="17">
        <v>751.21199999999999</v>
      </c>
      <c r="F227" s="17">
        <v>756.27099999999996</v>
      </c>
      <c r="G227" s="17">
        <v>773.29499999999996</v>
      </c>
      <c r="H227" s="17">
        <v>765.03499999999997</v>
      </c>
      <c r="I227" s="17">
        <v>716.48699999999997</v>
      </c>
      <c r="J227" s="17">
        <v>720.20100000000002</v>
      </c>
      <c r="K227" s="17">
        <v>763.43799999999999</v>
      </c>
      <c r="L227" s="17">
        <v>722.82500000000005</v>
      </c>
      <c r="M227" s="17">
        <v>759.05600000000004</v>
      </c>
      <c r="N227" s="17">
        <v>713.07100000000003</v>
      </c>
      <c r="O227" s="17">
        <v>735.98699999999997</v>
      </c>
      <c r="P227" s="17">
        <v>742.57500000000005</v>
      </c>
      <c r="Q227" s="17">
        <v>758.04300000000001</v>
      </c>
      <c r="R227" s="17">
        <v>736.67600000000004</v>
      </c>
      <c r="S227" s="17">
        <v>738.42600000000004</v>
      </c>
      <c r="T227" s="17">
        <v>777.18600000000004</v>
      </c>
      <c r="U227" s="17">
        <v>759.97799999999995</v>
      </c>
      <c r="V227" s="17">
        <v>732.52300000000002</v>
      </c>
      <c r="W227" s="17">
        <v>726.38699999999994</v>
      </c>
      <c r="X227" s="17">
        <v>696.06200000000001</v>
      </c>
      <c r="Y227" s="17">
        <v>640.46</v>
      </c>
      <c r="Z227" s="17">
        <v>698.13499999999999</v>
      </c>
      <c r="AA227" s="17">
        <v>746.005</v>
      </c>
      <c r="AB227" s="17">
        <v>675.23199999999997</v>
      </c>
      <c r="AC227" s="17">
        <v>634.947</v>
      </c>
      <c r="AD227" s="17">
        <v>771.77200000000005</v>
      </c>
      <c r="AE227" s="17">
        <v>770.11400000000003</v>
      </c>
      <c r="AF227" s="17">
        <v>760.73599999999999</v>
      </c>
      <c r="AG227" s="17">
        <v>834.15099999999995</v>
      </c>
      <c r="AH227" s="17">
        <v>834.15099999999995</v>
      </c>
      <c r="AI227" s="17">
        <v>834.15099999999995</v>
      </c>
      <c r="AJ227" s="17">
        <v>725.46400000000006</v>
      </c>
      <c r="AK227" s="17">
        <v>768.32500000000005</v>
      </c>
      <c r="AL227" s="17">
        <v>823.89</v>
      </c>
      <c r="AM227" s="17">
        <v>771.35900000000004</v>
      </c>
      <c r="AN227" s="17">
        <v>771.35900000000004</v>
      </c>
      <c r="AO227" s="17">
        <v>745.60599999999999</v>
      </c>
      <c r="AP227" s="17">
        <v>798.27300000000002</v>
      </c>
    </row>
    <row r="228" spans="1:42" x14ac:dyDescent="0.35">
      <c r="A228" s="52"/>
      <c r="B228" s="17">
        <v>722.077</v>
      </c>
      <c r="C228" s="17">
        <v>722.077</v>
      </c>
      <c r="D228" s="17">
        <v>701.18700000000001</v>
      </c>
      <c r="E228" s="17">
        <v>752.18499999999995</v>
      </c>
      <c r="F228" s="17">
        <v>756.58199999999999</v>
      </c>
      <c r="G228" s="17">
        <v>773.351</v>
      </c>
      <c r="H228" s="17">
        <v>765.048</v>
      </c>
      <c r="I228" s="17">
        <v>717.28399999999999</v>
      </c>
      <c r="J228" s="17">
        <v>720.51700000000005</v>
      </c>
      <c r="K228" s="17">
        <v>763.50099999999998</v>
      </c>
      <c r="L228" s="17">
        <v>722.85400000000004</v>
      </c>
      <c r="M228" s="17">
        <v>759.29399999999998</v>
      </c>
      <c r="N228" s="17">
        <v>713.58100000000002</v>
      </c>
      <c r="O228" s="17">
        <v>735.98800000000006</v>
      </c>
      <c r="P228" s="17">
        <v>742.58</v>
      </c>
      <c r="Q228" s="17">
        <v>758.36</v>
      </c>
      <c r="R228" s="17">
        <v>738.13800000000003</v>
      </c>
      <c r="S228" s="17">
        <v>739.53800000000001</v>
      </c>
      <c r="T228" s="17">
        <v>777.36300000000006</v>
      </c>
      <c r="U228" s="17">
        <v>760.40700000000004</v>
      </c>
      <c r="V228" s="17">
        <v>732.61699999999996</v>
      </c>
      <c r="W228" s="17">
        <v>726.82100000000003</v>
      </c>
      <c r="X228" s="17">
        <v>696.09500000000003</v>
      </c>
      <c r="Y228" s="17">
        <v>640.572</v>
      </c>
      <c r="Z228" s="17">
        <v>699.89400000000001</v>
      </c>
      <c r="AA228" s="17">
        <v>746.66899999999998</v>
      </c>
      <c r="AB228" s="17">
        <v>675.40499999999997</v>
      </c>
      <c r="AC228" s="17">
        <v>635.54100000000005</v>
      </c>
      <c r="AD228" s="17">
        <v>772.14599999999996</v>
      </c>
      <c r="AE228" s="17">
        <v>770.24</v>
      </c>
      <c r="AF228" s="17">
        <v>761.16300000000001</v>
      </c>
      <c r="AG228" s="17">
        <v>834.58900000000006</v>
      </c>
      <c r="AH228" s="17">
        <v>834.58900000000006</v>
      </c>
      <c r="AI228" s="17">
        <v>834.58900000000006</v>
      </c>
      <c r="AJ228" s="17">
        <v>726.11300000000006</v>
      </c>
      <c r="AK228" s="17">
        <v>768.78899999999999</v>
      </c>
      <c r="AL228" s="17">
        <v>824.63199999999995</v>
      </c>
      <c r="AM228" s="17">
        <v>771.69500000000005</v>
      </c>
      <c r="AN228" s="17">
        <v>771.69500000000005</v>
      </c>
      <c r="AO228" s="17">
        <v>746.221</v>
      </c>
      <c r="AP228" s="17">
        <v>798.43200000000002</v>
      </c>
    </row>
    <row r="229" spans="1:42" x14ac:dyDescent="0.35">
      <c r="A229" s="52"/>
      <c r="B229" s="17">
        <v>722.28300000000002</v>
      </c>
      <c r="C229" s="17">
        <v>722.28300000000002</v>
      </c>
      <c r="D229" s="17">
        <v>701.46</v>
      </c>
      <c r="E229" s="17">
        <v>752.45699999999999</v>
      </c>
      <c r="F229" s="17">
        <v>756.65300000000002</v>
      </c>
      <c r="G229" s="17">
        <v>773.47799999999995</v>
      </c>
      <c r="H229" s="17">
        <v>765.33600000000001</v>
      </c>
      <c r="I229" s="17">
        <v>717.70799999999997</v>
      </c>
      <c r="J229" s="17">
        <v>720.72799999999995</v>
      </c>
      <c r="K229" s="17">
        <v>764.01300000000003</v>
      </c>
      <c r="L229" s="17">
        <v>723.38300000000004</v>
      </c>
      <c r="M229" s="17">
        <v>759.84500000000003</v>
      </c>
      <c r="N229" s="17">
        <v>713.60900000000004</v>
      </c>
      <c r="O229" s="17">
        <v>736.13400000000001</v>
      </c>
      <c r="P229" s="17">
        <v>742.95899999999995</v>
      </c>
      <c r="Q229" s="17">
        <v>758.63400000000001</v>
      </c>
      <c r="R229" s="17">
        <v>738.21299999999997</v>
      </c>
      <c r="S229" s="17">
        <v>739.68499999999995</v>
      </c>
      <c r="T229" s="17">
        <v>777.96699999999998</v>
      </c>
      <c r="U229" s="17">
        <v>760.80700000000002</v>
      </c>
      <c r="V229" s="17">
        <v>732.93799999999999</v>
      </c>
      <c r="W229" s="17">
        <v>727.149</v>
      </c>
      <c r="X229" s="17">
        <v>696.91499999999996</v>
      </c>
      <c r="Y229" s="17">
        <v>640.98400000000004</v>
      </c>
      <c r="Z229" s="17">
        <v>700.40700000000004</v>
      </c>
      <c r="AA229" s="17">
        <v>747.76300000000003</v>
      </c>
      <c r="AB229" s="17">
        <v>675.44799999999998</v>
      </c>
      <c r="AC229" s="17">
        <v>635.66</v>
      </c>
      <c r="AD229" s="17">
        <v>772.62900000000002</v>
      </c>
      <c r="AE229" s="17">
        <v>771.52300000000002</v>
      </c>
      <c r="AF229" s="17">
        <v>761.54</v>
      </c>
      <c r="AG229" s="17">
        <v>836.51499999999999</v>
      </c>
      <c r="AH229" s="17">
        <v>836.51499999999999</v>
      </c>
      <c r="AI229" s="17">
        <v>836.51499999999999</v>
      </c>
      <c r="AJ229" s="17">
        <v>726.45600000000002</v>
      </c>
      <c r="AK229" s="17">
        <v>769.20100000000002</v>
      </c>
      <c r="AL229" s="17">
        <v>824.67600000000004</v>
      </c>
      <c r="AM229" s="17">
        <v>771.79600000000005</v>
      </c>
      <c r="AN229" s="17">
        <v>771.79600000000005</v>
      </c>
      <c r="AO229" s="17">
        <v>746.25400000000002</v>
      </c>
      <c r="AP229" s="17">
        <v>798.67</v>
      </c>
    </row>
    <row r="230" spans="1:42" x14ac:dyDescent="0.35">
      <c r="A230" s="52"/>
      <c r="B230" s="17">
        <v>722.68299999999999</v>
      </c>
      <c r="C230" s="17">
        <v>722.68299999999999</v>
      </c>
      <c r="D230" s="17">
        <v>701.77499999999998</v>
      </c>
      <c r="E230" s="17">
        <v>754.23599999999999</v>
      </c>
      <c r="F230" s="17">
        <v>756.73400000000004</v>
      </c>
      <c r="G230" s="17">
        <v>773.55</v>
      </c>
      <c r="H230" s="17">
        <v>765.74699999999996</v>
      </c>
      <c r="I230" s="17">
        <v>718.62300000000005</v>
      </c>
      <c r="J230" s="17">
        <v>721.1</v>
      </c>
      <c r="K230" s="17">
        <v>764.96500000000003</v>
      </c>
      <c r="L230" s="17">
        <v>724.34</v>
      </c>
      <c r="M230" s="17">
        <v>760.42200000000003</v>
      </c>
      <c r="N230" s="17">
        <v>713.71299999999997</v>
      </c>
      <c r="O230" s="17">
        <v>737.58199999999999</v>
      </c>
      <c r="P230" s="17">
        <v>743.89300000000003</v>
      </c>
      <c r="Q230" s="17">
        <v>758.87199999999996</v>
      </c>
      <c r="R230" s="17">
        <v>738.33600000000001</v>
      </c>
      <c r="S230" s="17">
        <v>739.73099999999999</v>
      </c>
      <c r="T230" s="17">
        <v>778.29899999999998</v>
      </c>
      <c r="U230" s="17">
        <v>762.31899999999996</v>
      </c>
      <c r="V230" s="17">
        <v>733.06899999999996</v>
      </c>
      <c r="W230" s="17">
        <v>727.57600000000002</v>
      </c>
      <c r="X230" s="17">
        <v>697.09400000000005</v>
      </c>
      <c r="Y230" s="17">
        <v>642.76099999999997</v>
      </c>
      <c r="Z230" s="17">
        <v>700.66499999999996</v>
      </c>
      <c r="AA230" s="17">
        <v>747.76700000000005</v>
      </c>
      <c r="AB230" s="17">
        <v>675.60400000000004</v>
      </c>
      <c r="AC230" s="17">
        <v>635.85400000000004</v>
      </c>
      <c r="AD230" s="17">
        <v>772.81</v>
      </c>
      <c r="AE230" s="17">
        <v>772.28</v>
      </c>
      <c r="AF230" s="17">
        <v>761.56299999999999</v>
      </c>
      <c r="AG230" s="17">
        <v>837.44399999999996</v>
      </c>
      <c r="AH230" s="17">
        <v>837.44399999999996</v>
      </c>
      <c r="AI230" s="17">
        <v>837.44399999999996</v>
      </c>
      <c r="AJ230" s="17">
        <v>726.62300000000005</v>
      </c>
      <c r="AK230" s="17">
        <v>769.46699999999998</v>
      </c>
      <c r="AL230" s="17">
        <v>825.48400000000004</v>
      </c>
      <c r="AM230" s="17">
        <v>772.23800000000006</v>
      </c>
      <c r="AN230" s="17">
        <v>772.23800000000006</v>
      </c>
      <c r="AO230" s="17">
        <v>746.39400000000001</v>
      </c>
      <c r="AP230" s="17">
        <v>798.99900000000002</v>
      </c>
    </row>
    <row r="231" spans="1:42" x14ac:dyDescent="0.35">
      <c r="A231" s="52"/>
      <c r="B231" s="17">
        <v>722.83699999999999</v>
      </c>
      <c r="C231" s="17">
        <v>722.83699999999999</v>
      </c>
      <c r="D231" s="17">
        <v>702.46400000000006</v>
      </c>
      <c r="E231" s="17">
        <v>754.26099999999997</v>
      </c>
      <c r="F231" s="17">
        <v>756.96500000000003</v>
      </c>
      <c r="G231" s="17">
        <v>773.63099999999997</v>
      </c>
      <c r="H231" s="17">
        <v>765.77599999999995</v>
      </c>
      <c r="I231" s="17">
        <v>719.96100000000001</v>
      </c>
      <c r="J231" s="17">
        <v>721.96199999999999</v>
      </c>
      <c r="K231" s="17">
        <v>765.67</v>
      </c>
      <c r="L231" s="17">
        <v>725.07500000000005</v>
      </c>
      <c r="M231" s="17">
        <v>760.58299999999997</v>
      </c>
      <c r="N231" s="17">
        <v>713.79700000000003</v>
      </c>
      <c r="O231" s="17">
        <v>738.40099999999995</v>
      </c>
      <c r="P231" s="17">
        <v>744.29499999999996</v>
      </c>
      <c r="Q231" s="17">
        <v>759.24900000000002</v>
      </c>
      <c r="R231" s="17">
        <v>738.53399999999999</v>
      </c>
      <c r="S231" s="17">
        <v>739.81899999999996</v>
      </c>
      <c r="T231" s="17">
        <v>779.32399999999996</v>
      </c>
      <c r="U231" s="17">
        <v>762.99300000000005</v>
      </c>
      <c r="V231" s="17">
        <v>733.13300000000004</v>
      </c>
      <c r="W231" s="17">
        <v>728.25300000000004</v>
      </c>
      <c r="X231" s="17">
        <v>697.26199999999994</v>
      </c>
      <c r="Y231" s="17">
        <v>642.83000000000004</v>
      </c>
      <c r="Z231" s="17">
        <v>701.17</v>
      </c>
      <c r="AA231" s="17">
        <v>749.83799999999997</v>
      </c>
      <c r="AB231" s="17">
        <v>676.08</v>
      </c>
      <c r="AC231" s="17">
        <v>637.08699999999999</v>
      </c>
      <c r="AD231" s="17">
        <v>773.89300000000003</v>
      </c>
      <c r="AE231" s="17">
        <v>772.69500000000005</v>
      </c>
      <c r="AF231" s="17">
        <v>761.85900000000004</v>
      </c>
      <c r="AG231" s="17">
        <v>837.46400000000006</v>
      </c>
      <c r="AH231" s="17">
        <v>837.46400000000006</v>
      </c>
      <c r="AI231" s="17">
        <v>837.46400000000006</v>
      </c>
      <c r="AJ231" s="17">
        <v>726.67700000000002</v>
      </c>
      <c r="AK231" s="17">
        <v>771.89</v>
      </c>
      <c r="AL231" s="17">
        <v>825.52499999999998</v>
      </c>
      <c r="AM231" s="17">
        <v>772.68</v>
      </c>
      <c r="AN231" s="17">
        <v>772.68</v>
      </c>
      <c r="AO231" s="17">
        <v>746.57899999999995</v>
      </c>
      <c r="AP231" s="17">
        <v>799.68299999999999</v>
      </c>
    </row>
    <row r="232" spans="1:42" x14ac:dyDescent="0.35">
      <c r="A232" s="52"/>
      <c r="B232" s="17">
        <v>723.10199999999998</v>
      </c>
      <c r="C232" s="17">
        <v>723.10199999999998</v>
      </c>
      <c r="D232" s="17">
        <v>702.5</v>
      </c>
      <c r="E232" s="17">
        <v>754.39800000000002</v>
      </c>
      <c r="F232" s="17">
        <v>757.69799999999998</v>
      </c>
      <c r="G232" s="17">
        <v>774.10699999999997</v>
      </c>
      <c r="H232" s="17">
        <v>766.11800000000005</v>
      </c>
      <c r="I232" s="17">
        <v>721.07799999999997</v>
      </c>
      <c r="J232" s="17">
        <v>722.5</v>
      </c>
      <c r="K232" s="17">
        <v>765.91800000000001</v>
      </c>
      <c r="L232" s="17">
        <v>725.279</v>
      </c>
      <c r="M232" s="17">
        <v>760.93899999999996</v>
      </c>
      <c r="N232" s="17">
        <v>714.13800000000003</v>
      </c>
      <c r="O232" s="17">
        <v>738.95100000000002</v>
      </c>
      <c r="P232" s="17">
        <v>744.375</v>
      </c>
      <c r="Q232" s="17">
        <v>759.33299999999997</v>
      </c>
      <c r="R232" s="17">
        <v>739.30700000000002</v>
      </c>
      <c r="S232" s="17">
        <v>740.005</v>
      </c>
      <c r="T232" s="17">
        <v>779.97400000000005</v>
      </c>
      <c r="U232" s="17">
        <v>763.44600000000003</v>
      </c>
      <c r="V232" s="17">
        <v>733.548</v>
      </c>
      <c r="W232" s="17">
        <v>728.447</v>
      </c>
      <c r="X232" s="17">
        <v>697.85400000000004</v>
      </c>
      <c r="Y232" s="17">
        <v>643.59799999999996</v>
      </c>
      <c r="Z232" s="17">
        <v>701.68299999999999</v>
      </c>
      <c r="AA232" s="17">
        <v>752.20299999999997</v>
      </c>
      <c r="AB232" s="17">
        <v>676.90700000000004</v>
      </c>
      <c r="AC232" s="17">
        <v>637.18399999999997</v>
      </c>
      <c r="AD232" s="17">
        <v>773.99300000000005</v>
      </c>
      <c r="AE232" s="17">
        <v>773.20699999999999</v>
      </c>
      <c r="AF232" s="17">
        <v>762.74400000000003</v>
      </c>
      <c r="AG232" s="17">
        <v>838.12400000000002</v>
      </c>
      <c r="AH232" s="17">
        <v>838.12400000000002</v>
      </c>
      <c r="AI232" s="17">
        <v>838.12400000000002</v>
      </c>
      <c r="AJ232" s="17">
        <v>726.79100000000005</v>
      </c>
      <c r="AK232" s="17">
        <v>772.16800000000001</v>
      </c>
      <c r="AL232" s="17">
        <v>826.35500000000002</v>
      </c>
      <c r="AM232" s="17">
        <v>773.447</v>
      </c>
      <c r="AN232" s="17">
        <v>773.447</v>
      </c>
      <c r="AO232" s="17">
        <v>746.74599999999998</v>
      </c>
      <c r="AP232" s="17">
        <v>799.73</v>
      </c>
    </row>
    <row r="233" spans="1:42" x14ac:dyDescent="0.35">
      <c r="A233" s="52"/>
      <c r="B233" s="17">
        <v>723.23900000000003</v>
      </c>
      <c r="C233" s="17">
        <v>723.23900000000003</v>
      </c>
      <c r="D233" s="17">
        <v>702.70899999999995</v>
      </c>
      <c r="E233" s="17">
        <v>755.10299999999995</v>
      </c>
      <c r="F233" s="17">
        <v>758.30700000000002</v>
      </c>
      <c r="G233" s="17">
        <v>775.24699999999996</v>
      </c>
      <c r="H233" s="17">
        <v>766.27099999999996</v>
      </c>
      <c r="I233" s="17">
        <v>721.32500000000005</v>
      </c>
      <c r="J233" s="17">
        <v>724.01599999999996</v>
      </c>
      <c r="K233" s="17">
        <v>766.66499999999996</v>
      </c>
      <c r="L233" s="17">
        <v>725.65800000000002</v>
      </c>
      <c r="M233" s="17">
        <v>761.07</v>
      </c>
      <c r="N233" s="17">
        <v>714.17700000000002</v>
      </c>
      <c r="O233" s="17">
        <v>740.88800000000003</v>
      </c>
      <c r="P233" s="17">
        <v>744.89400000000001</v>
      </c>
      <c r="Q233" s="17">
        <v>759.37800000000004</v>
      </c>
      <c r="R233" s="17">
        <v>739.61099999999999</v>
      </c>
      <c r="S233" s="17">
        <v>740.21100000000001</v>
      </c>
      <c r="T233" s="17">
        <v>782.16800000000001</v>
      </c>
      <c r="U233" s="17">
        <v>763.94100000000003</v>
      </c>
      <c r="V233" s="17">
        <v>733.75800000000004</v>
      </c>
      <c r="W233" s="17">
        <v>728.54100000000005</v>
      </c>
      <c r="X233" s="17">
        <v>698.64800000000002</v>
      </c>
      <c r="Y233" s="17">
        <v>643.85299999999995</v>
      </c>
      <c r="Z233" s="17">
        <v>702.2</v>
      </c>
      <c r="AA233" s="17">
        <v>752.43299999999999</v>
      </c>
      <c r="AB233" s="17">
        <v>677.38699999999994</v>
      </c>
      <c r="AC233" s="17">
        <v>637.28899999999999</v>
      </c>
      <c r="AD233" s="17">
        <v>774.23400000000004</v>
      </c>
      <c r="AE233" s="17">
        <v>773.51099999999997</v>
      </c>
      <c r="AF233" s="17">
        <v>762.76800000000003</v>
      </c>
      <c r="AG233" s="17">
        <v>839.51</v>
      </c>
      <c r="AH233" s="17">
        <v>839.51</v>
      </c>
      <c r="AI233" s="17">
        <v>839.51</v>
      </c>
      <c r="AJ233" s="17">
        <v>727.28200000000004</v>
      </c>
      <c r="AK233" s="17">
        <v>772.29899999999998</v>
      </c>
      <c r="AL233" s="17">
        <v>826.529</v>
      </c>
      <c r="AM233" s="17">
        <v>773.52300000000002</v>
      </c>
      <c r="AN233" s="17">
        <v>773.52300000000002</v>
      </c>
      <c r="AO233" s="17">
        <v>746.90599999999995</v>
      </c>
      <c r="AP233" s="17">
        <v>800.04600000000005</v>
      </c>
    </row>
    <row r="234" spans="1:42" x14ac:dyDescent="0.35">
      <c r="A234" s="52"/>
      <c r="B234" s="17">
        <v>723.745</v>
      </c>
      <c r="C234" s="17">
        <v>723.745</v>
      </c>
      <c r="D234" s="17">
        <v>703.63099999999997</v>
      </c>
      <c r="E234" s="17">
        <v>755.60699999999997</v>
      </c>
      <c r="F234" s="17">
        <v>759.14599999999996</v>
      </c>
      <c r="G234" s="17">
        <v>775.68899999999996</v>
      </c>
      <c r="H234" s="17">
        <v>766.30200000000002</v>
      </c>
      <c r="I234" s="17">
        <v>721.76700000000005</v>
      </c>
      <c r="J234" s="17">
        <v>724.096</v>
      </c>
      <c r="K234" s="17">
        <v>766.88800000000003</v>
      </c>
      <c r="L234" s="17">
        <v>725.68600000000004</v>
      </c>
      <c r="M234" s="17">
        <v>761.16200000000003</v>
      </c>
      <c r="N234" s="17">
        <v>714.26199999999994</v>
      </c>
      <c r="O234" s="17">
        <v>741.00800000000004</v>
      </c>
      <c r="P234" s="17">
        <v>745.38199999999995</v>
      </c>
      <c r="Q234" s="17">
        <v>759.44500000000005</v>
      </c>
      <c r="R234" s="17">
        <v>741.19100000000003</v>
      </c>
      <c r="S234" s="17">
        <v>741.125</v>
      </c>
      <c r="T234" s="17">
        <v>782.27300000000002</v>
      </c>
      <c r="U234" s="17">
        <v>764.005</v>
      </c>
      <c r="V234" s="17">
        <v>733.93200000000002</v>
      </c>
      <c r="W234" s="17">
        <v>728.88199999999995</v>
      </c>
      <c r="X234" s="17">
        <v>698.91</v>
      </c>
      <c r="Y234" s="17">
        <v>646.15599999999995</v>
      </c>
      <c r="Z234" s="17">
        <v>702.81600000000003</v>
      </c>
      <c r="AA234" s="17">
        <v>754.92899999999997</v>
      </c>
      <c r="AB234" s="17">
        <v>677.53899999999999</v>
      </c>
      <c r="AC234" s="17">
        <v>637.63499999999999</v>
      </c>
      <c r="AD234" s="17">
        <v>774.85299999999995</v>
      </c>
      <c r="AE234" s="17">
        <v>774.20899999999995</v>
      </c>
      <c r="AF234" s="17">
        <v>763.04399999999998</v>
      </c>
      <c r="AG234" s="17">
        <v>839.66800000000001</v>
      </c>
      <c r="AH234" s="17">
        <v>839.66800000000001</v>
      </c>
      <c r="AI234" s="17">
        <v>839.66800000000001</v>
      </c>
      <c r="AJ234" s="17">
        <v>727.32799999999997</v>
      </c>
      <c r="AK234" s="17">
        <v>772.52099999999996</v>
      </c>
      <c r="AL234" s="17">
        <v>827.04499999999996</v>
      </c>
      <c r="AM234" s="17">
        <v>773.75400000000002</v>
      </c>
      <c r="AN234" s="17">
        <v>773.75400000000002</v>
      </c>
      <c r="AO234" s="17">
        <v>747.56600000000003</v>
      </c>
      <c r="AP234" s="17">
        <v>800.65899999999999</v>
      </c>
    </row>
    <row r="235" spans="1:42" x14ac:dyDescent="0.35">
      <c r="A235" s="52"/>
      <c r="B235" s="17">
        <v>724.25300000000004</v>
      </c>
      <c r="C235" s="17">
        <v>724.25300000000004</v>
      </c>
      <c r="D235" s="17">
        <v>703.77300000000002</v>
      </c>
      <c r="E235" s="17">
        <v>755.76800000000003</v>
      </c>
      <c r="F235" s="17">
        <v>759.51499999999999</v>
      </c>
      <c r="G235" s="17">
        <v>775.697</v>
      </c>
      <c r="H235" s="17">
        <v>767.37099999999998</v>
      </c>
      <c r="I235" s="17">
        <v>722.11599999999999</v>
      </c>
      <c r="J235" s="17">
        <v>725.25</v>
      </c>
      <c r="K235" s="17">
        <v>767.41499999999996</v>
      </c>
      <c r="L235" s="17">
        <v>726.16200000000003</v>
      </c>
      <c r="M235" s="17">
        <v>761.91</v>
      </c>
      <c r="N235" s="17">
        <v>714.50300000000004</v>
      </c>
      <c r="O235" s="17">
        <v>741.05200000000002</v>
      </c>
      <c r="P235" s="17">
        <v>745.56500000000005</v>
      </c>
      <c r="Q235" s="17">
        <v>759.53300000000002</v>
      </c>
      <c r="R235" s="17">
        <v>741.26199999999994</v>
      </c>
      <c r="S235" s="17">
        <v>741.58</v>
      </c>
      <c r="T235" s="17">
        <v>782.36500000000001</v>
      </c>
      <c r="U235" s="17">
        <v>764.45699999999999</v>
      </c>
      <c r="V235" s="17">
        <v>734.07500000000005</v>
      </c>
      <c r="W235" s="17">
        <v>730.32399999999996</v>
      </c>
      <c r="X235" s="17">
        <v>699.18899999999996</v>
      </c>
      <c r="Y235" s="17">
        <v>646.447</v>
      </c>
      <c r="Z235" s="17">
        <v>703.72500000000002</v>
      </c>
      <c r="AA235" s="17">
        <v>755.15</v>
      </c>
      <c r="AB235" s="17">
        <v>677.803</v>
      </c>
      <c r="AC235" s="17">
        <v>638.91300000000001</v>
      </c>
      <c r="AD235" s="17">
        <v>776.11800000000005</v>
      </c>
      <c r="AE235" s="17">
        <v>774.91399999999999</v>
      </c>
      <c r="AF235" s="17">
        <v>763.97500000000002</v>
      </c>
      <c r="AG235" s="17">
        <v>840.92499999999995</v>
      </c>
      <c r="AH235" s="17">
        <v>840.92499999999995</v>
      </c>
      <c r="AI235" s="17">
        <v>840.92499999999995</v>
      </c>
      <c r="AJ235" s="17">
        <v>728.66399999999999</v>
      </c>
      <c r="AK235" s="17">
        <v>772.86300000000006</v>
      </c>
      <c r="AL235" s="17">
        <v>827.06100000000004</v>
      </c>
      <c r="AM235" s="17">
        <v>773.78499999999997</v>
      </c>
      <c r="AN235" s="17">
        <v>773.78499999999997</v>
      </c>
      <c r="AO235" s="17">
        <v>747.67600000000004</v>
      </c>
      <c r="AP235" s="17">
        <v>801.03700000000003</v>
      </c>
    </row>
    <row r="236" spans="1:42" x14ac:dyDescent="0.35">
      <c r="A236" s="52"/>
      <c r="B236" s="17">
        <v>724.52200000000005</v>
      </c>
      <c r="C236" s="17">
        <v>724.52200000000005</v>
      </c>
      <c r="D236" s="17">
        <v>703.846</v>
      </c>
      <c r="E236" s="17">
        <v>756.601</v>
      </c>
      <c r="F236" s="17">
        <v>759.61099999999999</v>
      </c>
      <c r="G236" s="17">
        <v>775.98800000000006</v>
      </c>
      <c r="H236" s="17">
        <v>767.55200000000002</v>
      </c>
      <c r="I236" s="17">
        <v>722.34500000000003</v>
      </c>
      <c r="J236" s="17">
        <v>725.74099999999999</v>
      </c>
      <c r="K236" s="17">
        <v>768.32799999999997</v>
      </c>
      <c r="L236" s="17">
        <v>726.93399999999997</v>
      </c>
      <c r="M236" s="17">
        <v>762.173</v>
      </c>
      <c r="N236" s="17">
        <v>714.70299999999997</v>
      </c>
      <c r="O236" s="17">
        <v>741.64099999999996</v>
      </c>
      <c r="P236" s="17">
        <v>745.84799999999996</v>
      </c>
      <c r="Q236" s="17">
        <v>760.45600000000002</v>
      </c>
      <c r="R236" s="17">
        <v>741.45500000000004</v>
      </c>
      <c r="S236" s="17">
        <v>742.11400000000003</v>
      </c>
      <c r="T236" s="17">
        <v>782.56500000000005</v>
      </c>
      <c r="U236" s="17">
        <v>764.66</v>
      </c>
      <c r="V236" s="17">
        <v>734.79399999999998</v>
      </c>
      <c r="W236" s="17">
        <v>730.38499999999999</v>
      </c>
      <c r="X236" s="17">
        <v>699.73099999999999</v>
      </c>
      <c r="Y236" s="17">
        <v>646.548</v>
      </c>
      <c r="Z236" s="17">
        <v>705.32600000000002</v>
      </c>
      <c r="AA236" s="17">
        <v>755.16300000000001</v>
      </c>
      <c r="AB236" s="17">
        <v>677.94299999999998</v>
      </c>
      <c r="AC236" s="17">
        <v>640.23500000000001</v>
      </c>
      <c r="AD236" s="17">
        <v>776.774</v>
      </c>
      <c r="AE236" s="17">
        <v>775.44899999999996</v>
      </c>
      <c r="AF236" s="17">
        <v>765.11699999999996</v>
      </c>
      <c r="AG236" s="17">
        <v>840.94500000000005</v>
      </c>
      <c r="AH236" s="17">
        <v>840.94500000000005</v>
      </c>
      <c r="AI236" s="17">
        <v>840.94500000000005</v>
      </c>
      <c r="AJ236" s="17">
        <v>729.59199999999998</v>
      </c>
      <c r="AK236" s="17">
        <v>772.89400000000001</v>
      </c>
      <c r="AL236" s="17">
        <v>827.31299999999999</v>
      </c>
      <c r="AM236" s="17">
        <v>774.31500000000005</v>
      </c>
      <c r="AN236" s="17">
        <v>774.31500000000005</v>
      </c>
      <c r="AO236" s="17">
        <v>748.03399999999999</v>
      </c>
      <c r="AP236" s="17">
        <v>801.16200000000003</v>
      </c>
    </row>
    <row r="237" spans="1:42" x14ac:dyDescent="0.35">
      <c r="A237" s="52"/>
      <c r="B237" s="17">
        <v>724.56700000000001</v>
      </c>
      <c r="C237" s="17">
        <v>724.56700000000001</v>
      </c>
      <c r="D237" s="17">
        <v>705.01900000000001</v>
      </c>
      <c r="E237" s="17">
        <v>756.92700000000002</v>
      </c>
      <c r="F237" s="17">
        <v>759.69799999999998</v>
      </c>
      <c r="G237" s="17">
        <v>776.428</v>
      </c>
      <c r="H237" s="17">
        <v>768.83100000000002</v>
      </c>
      <c r="I237" s="17">
        <v>722.524</v>
      </c>
      <c r="J237" s="17">
        <v>725.93399999999997</v>
      </c>
      <c r="K237" s="17">
        <v>768.55499999999995</v>
      </c>
      <c r="L237" s="17">
        <v>726.94</v>
      </c>
      <c r="M237" s="17">
        <v>762.61800000000005</v>
      </c>
      <c r="N237" s="17">
        <v>714.88300000000004</v>
      </c>
      <c r="O237" s="17">
        <v>741.90300000000002</v>
      </c>
      <c r="P237" s="17">
        <v>746.64700000000005</v>
      </c>
      <c r="Q237" s="17">
        <v>760.5</v>
      </c>
      <c r="R237" s="17">
        <v>742.79899999999998</v>
      </c>
      <c r="S237" s="17">
        <v>742.62699999999995</v>
      </c>
      <c r="T237" s="17">
        <v>784.44299999999998</v>
      </c>
      <c r="U237" s="17">
        <v>764.71299999999997</v>
      </c>
      <c r="V237" s="17">
        <v>734.93700000000001</v>
      </c>
      <c r="W237" s="17">
        <v>730.52599999999995</v>
      </c>
      <c r="X237" s="17">
        <v>700.08299999999997</v>
      </c>
      <c r="Y237" s="17">
        <v>647.375</v>
      </c>
      <c r="Z237" s="17">
        <v>706.33100000000002</v>
      </c>
      <c r="AA237" s="17">
        <v>755.57299999999998</v>
      </c>
      <c r="AB237" s="17">
        <v>678.08</v>
      </c>
      <c r="AC237" s="17">
        <v>641.202</v>
      </c>
      <c r="AD237" s="17">
        <v>777.88199999999995</v>
      </c>
      <c r="AE237" s="17">
        <v>779.08199999999999</v>
      </c>
      <c r="AF237" s="17">
        <v>765.14300000000003</v>
      </c>
      <c r="AG237" s="17">
        <v>841.70100000000002</v>
      </c>
      <c r="AH237" s="17">
        <v>841.70100000000002</v>
      </c>
      <c r="AI237" s="17">
        <v>841.70100000000002</v>
      </c>
      <c r="AJ237" s="17">
        <v>729.91700000000003</v>
      </c>
      <c r="AK237" s="17">
        <v>773.04700000000003</v>
      </c>
      <c r="AL237" s="17">
        <v>827.35299999999995</v>
      </c>
      <c r="AM237" s="17">
        <v>774.46900000000005</v>
      </c>
      <c r="AN237" s="17">
        <v>774.46900000000005</v>
      </c>
      <c r="AO237" s="17">
        <v>748.1</v>
      </c>
      <c r="AP237" s="17">
        <v>801.69100000000003</v>
      </c>
    </row>
    <row r="238" spans="1:42" x14ac:dyDescent="0.35">
      <c r="A238" s="52"/>
      <c r="B238" s="17">
        <v>724.59799999999996</v>
      </c>
      <c r="C238" s="17">
        <v>724.59799999999996</v>
      </c>
      <c r="D238" s="17">
        <v>705.31100000000004</v>
      </c>
      <c r="E238" s="17">
        <v>757.077</v>
      </c>
      <c r="F238" s="17">
        <v>759.85299999999995</v>
      </c>
      <c r="G238" s="17">
        <v>776.52</v>
      </c>
      <c r="H238" s="17">
        <v>768.88099999999997</v>
      </c>
      <c r="I238" s="17">
        <v>723.06899999999996</v>
      </c>
      <c r="J238" s="17">
        <v>726.42399999999998</v>
      </c>
      <c r="K238" s="17">
        <v>768.63599999999997</v>
      </c>
      <c r="L238" s="17">
        <v>727.94799999999998</v>
      </c>
      <c r="M238" s="17">
        <v>763.03499999999997</v>
      </c>
      <c r="N238" s="17">
        <v>715.07500000000005</v>
      </c>
      <c r="O238" s="17">
        <v>742.78200000000004</v>
      </c>
      <c r="P238" s="17">
        <v>746.86</v>
      </c>
      <c r="Q238" s="17">
        <v>760.67399999999998</v>
      </c>
      <c r="R238" s="17">
        <v>743.76099999999997</v>
      </c>
      <c r="S238" s="17">
        <v>743.66700000000003</v>
      </c>
      <c r="T238" s="17">
        <v>785.18</v>
      </c>
      <c r="U238" s="17">
        <v>764.78599999999994</v>
      </c>
      <c r="V238" s="17">
        <v>735.83900000000006</v>
      </c>
      <c r="W238" s="17">
        <v>730.57500000000005</v>
      </c>
      <c r="X238" s="17">
        <v>701.029</v>
      </c>
      <c r="Y238" s="17">
        <v>647.846</v>
      </c>
      <c r="Z238" s="17">
        <v>707.09</v>
      </c>
      <c r="AA238" s="17">
        <v>756.05499999999995</v>
      </c>
      <c r="AB238" s="17">
        <v>679.12699999999995</v>
      </c>
      <c r="AC238" s="17">
        <v>641.28399999999999</v>
      </c>
      <c r="AD238" s="17">
        <v>778.17200000000003</v>
      </c>
      <c r="AE238" s="17">
        <v>780.04399999999998</v>
      </c>
      <c r="AF238" s="17">
        <v>766.00800000000004</v>
      </c>
      <c r="AG238" s="17">
        <v>842.38900000000001</v>
      </c>
      <c r="AH238" s="17">
        <v>842.38900000000001</v>
      </c>
      <c r="AI238" s="17">
        <v>842.38900000000001</v>
      </c>
      <c r="AJ238" s="17">
        <v>729.98199999999997</v>
      </c>
      <c r="AK238" s="17">
        <v>775.35400000000004</v>
      </c>
      <c r="AL238" s="17">
        <v>827.41</v>
      </c>
      <c r="AM238" s="17">
        <v>774.57899999999995</v>
      </c>
      <c r="AN238" s="17">
        <v>774.57899999999995</v>
      </c>
      <c r="AO238" s="17">
        <v>748.11400000000003</v>
      </c>
      <c r="AP238" s="17">
        <v>802.32899999999995</v>
      </c>
    </row>
    <row r="239" spans="1:42" x14ac:dyDescent="0.35">
      <c r="A239" s="52"/>
      <c r="B239" s="17">
        <v>724.82799999999997</v>
      </c>
      <c r="C239" s="17">
        <v>724.82799999999997</v>
      </c>
      <c r="D239" s="17">
        <v>705.476</v>
      </c>
      <c r="E239" s="17">
        <v>757.97</v>
      </c>
      <c r="F239" s="17">
        <v>760.03099999999995</v>
      </c>
      <c r="G239" s="17">
        <v>777.16300000000001</v>
      </c>
      <c r="H239" s="17">
        <v>769.73599999999999</v>
      </c>
      <c r="I239" s="17">
        <v>723.30600000000004</v>
      </c>
      <c r="J239" s="17">
        <v>726.42700000000002</v>
      </c>
      <c r="K239" s="17">
        <v>768.75099999999998</v>
      </c>
      <c r="L239" s="17">
        <v>728.29600000000005</v>
      </c>
      <c r="M239" s="17">
        <v>763.36300000000006</v>
      </c>
      <c r="N239" s="17">
        <v>716.02599999999995</v>
      </c>
      <c r="O239" s="17">
        <v>743.81700000000001</v>
      </c>
      <c r="P239" s="17">
        <v>746.87199999999996</v>
      </c>
      <c r="Q239" s="17">
        <v>761.45899999999995</v>
      </c>
      <c r="R239" s="17">
        <v>744.52300000000002</v>
      </c>
      <c r="S239" s="17">
        <v>743.70699999999999</v>
      </c>
      <c r="T239" s="17">
        <v>787.21699999999998</v>
      </c>
      <c r="U239" s="17">
        <v>764.93100000000004</v>
      </c>
      <c r="V239" s="17">
        <v>735.95500000000004</v>
      </c>
      <c r="W239" s="17">
        <v>731.05200000000002</v>
      </c>
      <c r="X239" s="17">
        <v>702.149</v>
      </c>
      <c r="Y239" s="17">
        <v>648.17700000000002</v>
      </c>
      <c r="Z239" s="17">
        <v>707.76300000000003</v>
      </c>
      <c r="AA239" s="17">
        <v>756.64700000000005</v>
      </c>
      <c r="AB239" s="17">
        <v>679.24300000000005</v>
      </c>
      <c r="AC239" s="17">
        <v>641.28499999999997</v>
      </c>
      <c r="AD239" s="17">
        <v>778.21400000000006</v>
      </c>
      <c r="AE239" s="17">
        <v>780.89599999999996</v>
      </c>
      <c r="AF239" s="17">
        <v>767.48800000000006</v>
      </c>
      <c r="AG239" s="17">
        <v>844.1</v>
      </c>
      <c r="AH239" s="17">
        <v>844.1</v>
      </c>
      <c r="AI239" s="17">
        <v>844.1</v>
      </c>
      <c r="AJ239" s="17">
        <v>730.19600000000003</v>
      </c>
      <c r="AK239" s="17">
        <v>777.00400000000002</v>
      </c>
      <c r="AL239" s="17">
        <v>829.03499999999997</v>
      </c>
      <c r="AM239" s="17">
        <v>774.72199999999998</v>
      </c>
      <c r="AN239" s="17">
        <v>774.72199999999998</v>
      </c>
      <c r="AO239" s="17">
        <v>749.07299999999998</v>
      </c>
      <c r="AP239" s="17">
        <v>802.899</v>
      </c>
    </row>
    <row r="240" spans="1:42" x14ac:dyDescent="0.35">
      <c r="A240" s="52"/>
      <c r="B240" s="17">
        <v>725.20600000000002</v>
      </c>
      <c r="C240" s="17">
        <v>725.20600000000002</v>
      </c>
      <c r="D240" s="17">
        <v>705.54100000000005</v>
      </c>
      <c r="E240" s="17">
        <v>758.56100000000004</v>
      </c>
      <c r="F240" s="17">
        <v>760.89400000000001</v>
      </c>
      <c r="G240" s="17">
        <v>777.30399999999997</v>
      </c>
      <c r="H240" s="17">
        <v>770.63699999999994</v>
      </c>
      <c r="I240" s="17">
        <v>723.48400000000004</v>
      </c>
      <c r="J240" s="17">
        <v>726.91700000000003</v>
      </c>
      <c r="K240" s="17">
        <v>769.346</v>
      </c>
      <c r="L240" s="17">
        <v>728.38099999999997</v>
      </c>
      <c r="M240" s="17">
        <v>763.93600000000004</v>
      </c>
      <c r="N240" s="17">
        <v>716.05399999999997</v>
      </c>
      <c r="O240" s="17">
        <v>743.971</v>
      </c>
      <c r="P240" s="17">
        <v>747.26499999999999</v>
      </c>
      <c r="Q240" s="17">
        <v>761.66800000000001</v>
      </c>
      <c r="R240" s="17">
        <v>744.61400000000003</v>
      </c>
      <c r="S240" s="17">
        <v>743.97500000000002</v>
      </c>
      <c r="T240" s="17">
        <v>787.26900000000001</v>
      </c>
      <c r="U240" s="17">
        <v>765.04700000000003</v>
      </c>
      <c r="V240" s="17">
        <v>736.03399999999999</v>
      </c>
      <c r="W240" s="17">
        <v>731.38900000000001</v>
      </c>
      <c r="X240" s="17">
        <v>702.35699999999997</v>
      </c>
      <c r="Y240" s="17">
        <v>648.54100000000005</v>
      </c>
      <c r="Z240" s="17">
        <v>708.05499999999995</v>
      </c>
      <c r="AA240" s="17">
        <v>756.90899999999999</v>
      </c>
      <c r="AB240" s="17">
        <v>679.33799999999997</v>
      </c>
      <c r="AC240" s="17">
        <v>642.03</v>
      </c>
      <c r="AD240" s="17">
        <v>778.52499999999998</v>
      </c>
      <c r="AE240" s="17">
        <v>781.61199999999997</v>
      </c>
      <c r="AF240" s="17">
        <v>769.66800000000001</v>
      </c>
      <c r="AG240" s="17">
        <v>844.33100000000002</v>
      </c>
      <c r="AH240" s="17">
        <v>844.33100000000002</v>
      </c>
      <c r="AI240" s="17">
        <v>844.33100000000002</v>
      </c>
      <c r="AJ240" s="17">
        <v>731.78599999999994</v>
      </c>
      <c r="AK240" s="17">
        <v>777.46299999999997</v>
      </c>
      <c r="AL240" s="17">
        <v>829.12699999999995</v>
      </c>
      <c r="AM240" s="17">
        <v>774.73199999999997</v>
      </c>
      <c r="AN240" s="17">
        <v>774.73199999999997</v>
      </c>
      <c r="AO240" s="17">
        <v>749.07799999999997</v>
      </c>
      <c r="AP240" s="17">
        <v>803.17399999999998</v>
      </c>
    </row>
    <row r="241" spans="1:42" x14ac:dyDescent="0.35">
      <c r="A241" s="52"/>
      <c r="B241" s="17">
        <v>725.45100000000002</v>
      </c>
      <c r="C241" s="17">
        <v>725.45100000000002</v>
      </c>
      <c r="D241" s="17">
        <v>705.58900000000006</v>
      </c>
      <c r="E241" s="17">
        <v>759.36800000000005</v>
      </c>
      <c r="F241" s="17">
        <v>761.37699999999995</v>
      </c>
      <c r="G241" s="17">
        <v>777.68299999999999</v>
      </c>
      <c r="H241" s="17">
        <v>770.71500000000003</v>
      </c>
      <c r="I241" s="17">
        <v>723.82100000000003</v>
      </c>
      <c r="J241" s="17">
        <v>727.42700000000002</v>
      </c>
      <c r="K241" s="17">
        <v>769.65099999999995</v>
      </c>
      <c r="L241" s="17">
        <v>729.22500000000002</v>
      </c>
      <c r="M241" s="17">
        <v>763.97900000000004</v>
      </c>
      <c r="N241" s="17">
        <v>716.10900000000004</v>
      </c>
      <c r="O241" s="17">
        <v>744.06799999999998</v>
      </c>
      <c r="P241" s="17">
        <v>747.54499999999996</v>
      </c>
      <c r="Q241" s="17">
        <v>762.29600000000005</v>
      </c>
      <c r="R241" s="17">
        <v>744.81100000000004</v>
      </c>
      <c r="S241" s="17">
        <v>745.21</v>
      </c>
      <c r="T241" s="17">
        <v>787.59100000000001</v>
      </c>
      <c r="U241" s="17">
        <v>765.67</v>
      </c>
      <c r="V241" s="17">
        <v>736.35299999999995</v>
      </c>
      <c r="W241" s="17">
        <v>732.67</v>
      </c>
      <c r="X241" s="17">
        <v>702.61300000000006</v>
      </c>
      <c r="Y241" s="17">
        <v>648.83500000000004</v>
      </c>
      <c r="Z241" s="17">
        <v>708.19500000000005</v>
      </c>
      <c r="AA241" s="17">
        <v>758.03700000000003</v>
      </c>
      <c r="AB241" s="17">
        <v>679.529</v>
      </c>
      <c r="AC241" s="17">
        <v>643.04100000000005</v>
      </c>
      <c r="AD241" s="17">
        <v>780.25199999999995</v>
      </c>
      <c r="AE241" s="17">
        <v>783.04399999999998</v>
      </c>
      <c r="AF241" s="17">
        <v>769.72699999999998</v>
      </c>
      <c r="AG241" s="17">
        <v>844.93399999999997</v>
      </c>
      <c r="AH241" s="17">
        <v>844.93399999999997</v>
      </c>
      <c r="AI241" s="17">
        <v>844.93399999999997</v>
      </c>
      <c r="AJ241" s="17">
        <v>731.88599999999997</v>
      </c>
      <c r="AK241" s="17">
        <v>777.58</v>
      </c>
      <c r="AL241" s="17">
        <v>829.47400000000005</v>
      </c>
      <c r="AM241" s="17">
        <v>775.529</v>
      </c>
      <c r="AN241" s="17">
        <v>775.529</v>
      </c>
      <c r="AO241" s="17">
        <v>750.82299999999998</v>
      </c>
      <c r="AP241" s="17">
        <v>803.34400000000005</v>
      </c>
    </row>
    <row r="242" spans="1:42" x14ac:dyDescent="0.35">
      <c r="A242" s="52"/>
      <c r="B242" s="17">
        <v>725.74400000000003</v>
      </c>
      <c r="C242" s="17">
        <v>725.74400000000003</v>
      </c>
      <c r="D242" s="17">
        <v>705.85799999999995</v>
      </c>
      <c r="E242" s="17">
        <v>759.65899999999999</v>
      </c>
      <c r="F242" s="17">
        <v>761.88199999999995</v>
      </c>
      <c r="G242" s="17">
        <v>778.08699999999999</v>
      </c>
      <c r="H242" s="17">
        <v>771.46600000000001</v>
      </c>
      <c r="I242" s="17">
        <v>724.43200000000002</v>
      </c>
      <c r="J242" s="17">
        <v>728.87599999999998</v>
      </c>
      <c r="K242" s="17">
        <v>769.74300000000005</v>
      </c>
      <c r="L242" s="17">
        <v>729.298</v>
      </c>
      <c r="M242" s="17">
        <v>765.37</v>
      </c>
      <c r="N242" s="17">
        <v>716.12199999999996</v>
      </c>
      <c r="O242" s="17">
        <v>745.46400000000006</v>
      </c>
      <c r="P242" s="17">
        <v>748.01400000000001</v>
      </c>
      <c r="Q242" s="17">
        <v>762.33299999999997</v>
      </c>
      <c r="R242" s="17">
        <v>746.35900000000004</v>
      </c>
      <c r="S242" s="17">
        <v>746.048</v>
      </c>
      <c r="T242" s="17">
        <v>788.1</v>
      </c>
      <c r="U242" s="17">
        <v>766.05499999999995</v>
      </c>
      <c r="V242" s="17">
        <v>737.22799999999995</v>
      </c>
      <c r="W242" s="17">
        <v>733.46699999999998</v>
      </c>
      <c r="X242" s="17">
        <v>703.01400000000001</v>
      </c>
      <c r="Y242" s="17">
        <v>650.12900000000002</v>
      </c>
      <c r="Z242" s="17">
        <v>708.28800000000001</v>
      </c>
      <c r="AA242" s="17">
        <v>759.048</v>
      </c>
      <c r="AB242" s="17">
        <v>679.56100000000004</v>
      </c>
      <c r="AC242" s="17">
        <v>643.64800000000002</v>
      </c>
      <c r="AD242" s="17">
        <v>780.55700000000002</v>
      </c>
      <c r="AE242" s="17">
        <v>783.35799999999995</v>
      </c>
      <c r="AF242" s="17">
        <v>771.44100000000003</v>
      </c>
      <c r="AG242" s="17">
        <v>844.96900000000005</v>
      </c>
      <c r="AH242" s="17">
        <v>844.96900000000005</v>
      </c>
      <c r="AI242" s="17">
        <v>844.96900000000005</v>
      </c>
      <c r="AJ242" s="17">
        <v>732.72199999999998</v>
      </c>
      <c r="AK242" s="17">
        <v>777.68200000000002</v>
      </c>
      <c r="AL242" s="17">
        <v>829.505</v>
      </c>
      <c r="AM242" s="17">
        <v>775.99800000000005</v>
      </c>
      <c r="AN242" s="17">
        <v>775.99800000000005</v>
      </c>
      <c r="AO242" s="17">
        <v>752.221</v>
      </c>
      <c r="AP242" s="17">
        <v>803.73199999999997</v>
      </c>
    </row>
    <row r="243" spans="1:42" x14ac:dyDescent="0.35">
      <c r="A243" s="52"/>
      <c r="B243" s="17">
        <v>727.27300000000002</v>
      </c>
      <c r="C243" s="17">
        <v>727.27300000000002</v>
      </c>
      <c r="D243" s="17">
        <v>705.92700000000002</v>
      </c>
      <c r="E243" s="17">
        <v>760.48099999999999</v>
      </c>
      <c r="F243" s="17">
        <v>762.22400000000005</v>
      </c>
      <c r="G243" s="17">
        <v>778.45</v>
      </c>
      <c r="H243" s="17">
        <v>771.59199999999998</v>
      </c>
      <c r="I243" s="17">
        <v>725.07100000000003</v>
      </c>
      <c r="J243" s="17">
        <v>728.95799999999997</v>
      </c>
      <c r="K243" s="17">
        <v>769.96299999999997</v>
      </c>
      <c r="L243" s="17">
        <v>729.67399999999998</v>
      </c>
      <c r="M243" s="17">
        <v>765.55399999999997</v>
      </c>
      <c r="N243" s="17">
        <v>716.21500000000003</v>
      </c>
      <c r="O243" s="17">
        <v>746.07399999999996</v>
      </c>
      <c r="P243" s="17">
        <v>748.21400000000006</v>
      </c>
      <c r="Q243" s="17">
        <v>762.42499999999995</v>
      </c>
      <c r="R243" s="17">
        <v>746.61900000000003</v>
      </c>
      <c r="S243" s="17">
        <v>747.06100000000004</v>
      </c>
      <c r="T243" s="17">
        <v>788.27300000000002</v>
      </c>
      <c r="U243" s="17">
        <v>766.14400000000001</v>
      </c>
      <c r="V243" s="17">
        <v>737.83900000000006</v>
      </c>
      <c r="W243" s="17">
        <v>733.49</v>
      </c>
      <c r="X243" s="17">
        <v>703.41499999999996</v>
      </c>
      <c r="Y243" s="17">
        <v>650.37599999999998</v>
      </c>
      <c r="Z243" s="17">
        <v>708.37</v>
      </c>
      <c r="AA243" s="17">
        <v>759.38900000000001</v>
      </c>
      <c r="AB243" s="17">
        <v>680.221</v>
      </c>
      <c r="AC243" s="17">
        <v>644.63800000000003</v>
      </c>
      <c r="AD243" s="17">
        <v>781.07500000000005</v>
      </c>
      <c r="AE243" s="17">
        <v>784.87</v>
      </c>
      <c r="AF243" s="17">
        <v>772.83100000000002</v>
      </c>
      <c r="AG243" s="17">
        <v>845.01300000000003</v>
      </c>
      <c r="AH243" s="17">
        <v>845.01300000000003</v>
      </c>
      <c r="AI243" s="17">
        <v>845.01300000000003</v>
      </c>
      <c r="AJ243" s="17">
        <v>732.87800000000004</v>
      </c>
      <c r="AK243" s="17">
        <v>777.70500000000004</v>
      </c>
      <c r="AL243" s="17">
        <v>830.38800000000003</v>
      </c>
      <c r="AM243" s="17">
        <v>776.89800000000002</v>
      </c>
      <c r="AN243" s="17">
        <v>776.89800000000002</v>
      </c>
      <c r="AO243" s="17">
        <v>752.83600000000001</v>
      </c>
      <c r="AP243" s="17">
        <v>804.79</v>
      </c>
    </row>
    <row r="244" spans="1:42" x14ac:dyDescent="0.35">
      <c r="A244" s="52"/>
      <c r="B244" s="17">
        <v>727.28099999999995</v>
      </c>
      <c r="C244" s="17">
        <v>727.28099999999995</v>
      </c>
      <c r="D244" s="17">
        <v>706.18200000000002</v>
      </c>
      <c r="E244" s="17">
        <v>761.20899999999995</v>
      </c>
      <c r="F244" s="17">
        <v>762.49800000000005</v>
      </c>
      <c r="G244" s="17">
        <v>778.70699999999999</v>
      </c>
      <c r="H244" s="17">
        <v>771.65800000000002</v>
      </c>
      <c r="I244" s="17">
        <v>725.226</v>
      </c>
      <c r="J244" s="17">
        <v>730.95899999999995</v>
      </c>
      <c r="K244" s="17">
        <v>770.78399999999999</v>
      </c>
      <c r="L244" s="17">
        <v>730.04300000000001</v>
      </c>
      <c r="M244" s="17">
        <v>765.65499999999997</v>
      </c>
      <c r="N244" s="17">
        <v>716.67399999999998</v>
      </c>
      <c r="O244" s="17">
        <v>746.42399999999998</v>
      </c>
      <c r="P244" s="17">
        <v>748.46400000000006</v>
      </c>
      <c r="Q244" s="17">
        <v>762.44799999999998</v>
      </c>
      <c r="R244" s="17">
        <v>747.09500000000003</v>
      </c>
      <c r="S244" s="17">
        <v>747.48599999999999</v>
      </c>
      <c r="T244" s="17">
        <v>789.75900000000001</v>
      </c>
      <c r="U244" s="17">
        <v>766.27599999999995</v>
      </c>
      <c r="V244" s="17">
        <v>738.54300000000001</v>
      </c>
      <c r="W244" s="17">
        <v>734.13800000000003</v>
      </c>
      <c r="X244" s="17">
        <v>703.52700000000004</v>
      </c>
      <c r="Y244" s="17">
        <v>650.92200000000003</v>
      </c>
      <c r="Z244" s="17">
        <v>710.53099999999995</v>
      </c>
      <c r="AA244" s="17">
        <v>759.41399999999999</v>
      </c>
      <c r="AB244" s="17">
        <v>680.35799999999995</v>
      </c>
      <c r="AC244" s="17">
        <v>645.447</v>
      </c>
      <c r="AD244" s="17">
        <v>781.18499999999995</v>
      </c>
      <c r="AE244" s="17">
        <v>784.92</v>
      </c>
      <c r="AF244" s="17">
        <v>773.971</v>
      </c>
      <c r="AG244" s="17">
        <v>845.26300000000003</v>
      </c>
      <c r="AH244" s="17">
        <v>845.26300000000003</v>
      </c>
      <c r="AI244" s="17">
        <v>845.26300000000003</v>
      </c>
      <c r="AJ244" s="17">
        <v>732.99900000000002</v>
      </c>
      <c r="AK244" s="17">
        <v>777.94100000000003</v>
      </c>
      <c r="AL244" s="17">
        <v>830.53399999999999</v>
      </c>
      <c r="AM244" s="17">
        <v>777.15499999999997</v>
      </c>
      <c r="AN244" s="17">
        <v>777.15499999999997</v>
      </c>
      <c r="AO244" s="17">
        <v>753.04700000000003</v>
      </c>
      <c r="AP244" s="17">
        <v>805.60699999999997</v>
      </c>
    </row>
    <row r="245" spans="1:42" x14ac:dyDescent="0.35">
      <c r="A245" s="52"/>
      <c r="B245" s="17">
        <v>727.58900000000006</v>
      </c>
      <c r="C245" s="17">
        <v>727.58900000000006</v>
      </c>
      <c r="D245" s="17">
        <v>707.02300000000002</v>
      </c>
      <c r="E245" s="17">
        <v>761.28899999999999</v>
      </c>
      <c r="F245" s="17">
        <v>762.61</v>
      </c>
      <c r="G245" s="17">
        <v>778.798</v>
      </c>
      <c r="H245" s="17">
        <v>771.69600000000003</v>
      </c>
      <c r="I245" s="17">
        <v>725.25800000000004</v>
      </c>
      <c r="J245" s="17">
        <v>730.96900000000005</v>
      </c>
      <c r="K245" s="17">
        <v>770.78800000000001</v>
      </c>
      <c r="L245" s="17">
        <v>730.30600000000004</v>
      </c>
      <c r="M245" s="17">
        <v>766.04499999999996</v>
      </c>
      <c r="N245" s="17">
        <v>717.58900000000006</v>
      </c>
      <c r="O245" s="17">
        <v>746.81</v>
      </c>
      <c r="P245" s="17">
        <v>748.98699999999997</v>
      </c>
      <c r="Q245" s="17">
        <v>762.61699999999996</v>
      </c>
      <c r="R245" s="17">
        <v>747.26499999999999</v>
      </c>
      <c r="S245" s="17">
        <v>747.59500000000003</v>
      </c>
      <c r="T245" s="17">
        <v>789.91</v>
      </c>
      <c r="U245" s="17">
        <v>766.79200000000003</v>
      </c>
      <c r="V245" s="17">
        <v>738.72299999999996</v>
      </c>
      <c r="W245" s="17">
        <v>734.73099999999999</v>
      </c>
      <c r="X245" s="17">
        <v>704.52200000000005</v>
      </c>
      <c r="Y245" s="17">
        <v>651.11400000000003</v>
      </c>
      <c r="Z245" s="17">
        <v>710.66700000000003</v>
      </c>
      <c r="AA245" s="17">
        <v>759.51900000000001</v>
      </c>
      <c r="AB245" s="17">
        <v>680.37099999999998</v>
      </c>
      <c r="AC245" s="17">
        <v>645.91600000000005</v>
      </c>
      <c r="AD245" s="17">
        <v>781.47799999999995</v>
      </c>
      <c r="AE245" s="17">
        <v>786.21299999999997</v>
      </c>
      <c r="AF245" s="17">
        <v>774.01199999999994</v>
      </c>
      <c r="AG245" s="17">
        <v>846.81299999999999</v>
      </c>
      <c r="AH245" s="17">
        <v>846.81299999999999</v>
      </c>
      <c r="AI245" s="17">
        <v>846.81299999999999</v>
      </c>
      <c r="AJ245" s="17">
        <v>733.33500000000004</v>
      </c>
      <c r="AK245" s="17">
        <v>778.08</v>
      </c>
      <c r="AL245" s="17">
        <v>831.18</v>
      </c>
      <c r="AM245" s="17">
        <v>777.21500000000003</v>
      </c>
      <c r="AN245" s="17">
        <v>777.21500000000003</v>
      </c>
      <c r="AO245" s="17">
        <v>753.19500000000005</v>
      </c>
      <c r="AP245" s="17">
        <v>806.41399999999999</v>
      </c>
    </row>
    <row r="246" spans="1:42" x14ac:dyDescent="0.35">
      <c r="A246" s="52"/>
      <c r="B246" s="17">
        <v>727.92600000000004</v>
      </c>
      <c r="C246" s="17">
        <v>727.92600000000004</v>
      </c>
      <c r="D246" s="17">
        <v>707.423</v>
      </c>
      <c r="E246" s="17">
        <v>761.91499999999996</v>
      </c>
      <c r="F246" s="17">
        <v>763.14599999999996</v>
      </c>
      <c r="G246" s="17">
        <v>779.21400000000006</v>
      </c>
      <c r="H246" s="17">
        <v>771.77800000000002</v>
      </c>
      <c r="I246" s="17">
        <v>725.36900000000003</v>
      </c>
      <c r="J246" s="17">
        <v>731.51800000000003</v>
      </c>
      <c r="K246" s="17">
        <v>770.97500000000002</v>
      </c>
      <c r="L246" s="17">
        <v>730.55399999999997</v>
      </c>
      <c r="M246" s="17">
        <v>767.88800000000003</v>
      </c>
      <c r="N246" s="17">
        <v>717.69</v>
      </c>
      <c r="O246" s="17">
        <v>747.46699999999998</v>
      </c>
      <c r="P246" s="17">
        <v>749.08900000000006</v>
      </c>
      <c r="Q246" s="17">
        <v>762.71900000000005</v>
      </c>
      <c r="R246" s="17">
        <v>748.149</v>
      </c>
      <c r="S246" s="17">
        <v>749.16099999999994</v>
      </c>
      <c r="T246" s="17">
        <v>790.07799999999997</v>
      </c>
      <c r="U246" s="17">
        <v>766.83799999999997</v>
      </c>
      <c r="V246" s="17">
        <v>738.86400000000003</v>
      </c>
      <c r="W246" s="17">
        <v>734.79300000000001</v>
      </c>
      <c r="X246" s="17">
        <v>704.89400000000001</v>
      </c>
      <c r="Y246" s="17">
        <v>651.63</v>
      </c>
      <c r="Z246" s="17">
        <v>711.26199999999994</v>
      </c>
      <c r="AA246" s="17">
        <v>759.56399999999996</v>
      </c>
      <c r="AB246" s="17">
        <v>682.71299999999997</v>
      </c>
      <c r="AC246" s="17">
        <v>647.23900000000003</v>
      </c>
      <c r="AD246" s="17">
        <v>782.63099999999997</v>
      </c>
      <c r="AE246" s="17">
        <v>787.79</v>
      </c>
      <c r="AF246" s="17">
        <v>775.30200000000002</v>
      </c>
      <c r="AG246" s="17">
        <v>848.02499999999998</v>
      </c>
      <c r="AH246" s="17">
        <v>848.02499999999998</v>
      </c>
      <c r="AI246" s="17">
        <v>848.02499999999998</v>
      </c>
      <c r="AJ246" s="17">
        <v>734.45299999999997</v>
      </c>
      <c r="AK246" s="17">
        <v>778.66899999999998</v>
      </c>
      <c r="AL246" s="17">
        <v>831.31600000000003</v>
      </c>
      <c r="AM246" s="17">
        <v>777.399</v>
      </c>
      <c r="AN246" s="17">
        <v>777.399</v>
      </c>
      <c r="AO246" s="17">
        <v>753.26</v>
      </c>
      <c r="AP246" s="17">
        <v>806.476</v>
      </c>
    </row>
    <row r="247" spans="1:42" x14ac:dyDescent="0.35">
      <c r="A247" s="52"/>
      <c r="B247" s="17">
        <v>728.06299999999999</v>
      </c>
      <c r="C247" s="17">
        <v>728.06299999999999</v>
      </c>
      <c r="D247" s="17">
        <v>707.702</v>
      </c>
      <c r="E247" s="17">
        <v>762.12599999999998</v>
      </c>
      <c r="F247" s="17">
        <v>763.15700000000004</v>
      </c>
      <c r="G247" s="17">
        <v>779.88300000000004</v>
      </c>
      <c r="H247" s="17">
        <v>772.82100000000003</v>
      </c>
      <c r="I247" s="17">
        <v>725.94</v>
      </c>
      <c r="J247" s="17">
        <v>731.69899999999996</v>
      </c>
      <c r="K247" s="17">
        <v>771.46900000000005</v>
      </c>
      <c r="L247" s="17">
        <v>730.976</v>
      </c>
      <c r="M247" s="17">
        <v>767.91499999999996</v>
      </c>
      <c r="N247" s="17">
        <v>719.05</v>
      </c>
      <c r="O247" s="17">
        <v>748.55399999999997</v>
      </c>
      <c r="P247" s="17">
        <v>750.05700000000002</v>
      </c>
      <c r="Q247" s="17">
        <v>763.18600000000004</v>
      </c>
      <c r="R247" s="17">
        <v>748.76700000000005</v>
      </c>
      <c r="S247" s="17">
        <v>749.20799999999997</v>
      </c>
      <c r="T247" s="17">
        <v>790.50099999999998</v>
      </c>
      <c r="U247" s="17">
        <v>767.245</v>
      </c>
      <c r="V247" s="17">
        <v>739.077</v>
      </c>
      <c r="W247" s="17">
        <v>734.8</v>
      </c>
      <c r="X247" s="17">
        <v>705.74400000000003</v>
      </c>
      <c r="Y247" s="17">
        <v>652.32899999999995</v>
      </c>
      <c r="Z247" s="17">
        <v>713.62800000000004</v>
      </c>
      <c r="AA247" s="17">
        <v>760.14599999999996</v>
      </c>
      <c r="AB247" s="17">
        <v>684.01300000000003</v>
      </c>
      <c r="AC247" s="17">
        <v>648.42999999999995</v>
      </c>
      <c r="AD247" s="17">
        <v>782.88800000000003</v>
      </c>
      <c r="AE247" s="17">
        <v>788.05200000000002</v>
      </c>
      <c r="AF247" s="17">
        <v>776.16800000000001</v>
      </c>
      <c r="AG247" s="17">
        <v>848.15499999999997</v>
      </c>
      <c r="AH247" s="17">
        <v>848.15499999999997</v>
      </c>
      <c r="AI247" s="17">
        <v>848.15499999999997</v>
      </c>
      <c r="AJ247" s="17">
        <v>735.351</v>
      </c>
      <c r="AK247" s="17">
        <v>779.13300000000004</v>
      </c>
      <c r="AL247" s="17">
        <v>831.97900000000004</v>
      </c>
      <c r="AM247" s="17">
        <v>777.86199999999997</v>
      </c>
      <c r="AN247" s="17">
        <v>777.86199999999997</v>
      </c>
      <c r="AO247" s="17">
        <v>753.40099999999995</v>
      </c>
      <c r="AP247" s="17">
        <v>807.55799999999999</v>
      </c>
    </row>
    <row r="248" spans="1:42" x14ac:dyDescent="0.35">
      <c r="A248" s="52"/>
      <c r="B248" s="17">
        <v>728.44799999999998</v>
      </c>
      <c r="C248" s="17">
        <v>728.44799999999998</v>
      </c>
      <c r="D248" s="17">
        <v>707.76400000000001</v>
      </c>
      <c r="E248" s="17">
        <v>762.66300000000001</v>
      </c>
      <c r="F248" s="17">
        <v>764.57399999999996</v>
      </c>
      <c r="G248" s="17">
        <v>780.90499999999997</v>
      </c>
      <c r="H248" s="17">
        <v>772.84299999999996</v>
      </c>
      <c r="I248" s="17">
        <v>726.649</v>
      </c>
      <c r="J248" s="17">
        <v>732.21199999999999</v>
      </c>
      <c r="K248" s="17">
        <v>771.80899999999997</v>
      </c>
      <c r="L248" s="17">
        <v>731.53800000000001</v>
      </c>
      <c r="M248" s="17">
        <v>767.94500000000005</v>
      </c>
      <c r="N248" s="17">
        <v>720.49199999999996</v>
      </c>
      <c r="O248" s="17">
        <v>749.18600000000004</v>
      </c>
      <c r="P248" s="17">
        <v>751.94299999999998</v>
      </c>
      <c r="Q248" s="17">
        <v>763.48599999999999</v>
      </c>
      <c r="R248" s="17">
        <v>749.00400000000002</v>
      </c>
      <c r="S248" s="17">
        <v>749.58399999999995</v>
      </c>
      <c r="T248" s="17">
        <v>790.86500000000001</v>
      </c>
      <c r="U248" s="17">
        <v>767.28700000000003</v>
      </c>
      <c r="V248" s="17">
        <v>739.08</v>
      </c>
      <c r="W248" s="17">
        <v>735.33399999999995</v>
      </c>
      <c r="X248" s="17">
        <v>705.98099999999999</v>
      </c>
      <c r="Y248" s="17">
        <v>653.59100000000001</v>
      </c>
      <c r="Z248" s="17">
        <v>714.42100000000005</v>
      </c>
      <c r="AA248" s="17">
        <v>760.88699999999994</v>
      </c>
      <c r="AB248" s="17">
        <v>685.40099999999995</v>
      </c>
      <c r="AC248" s="17">
        <v>648.51199999999994</v>
      </c>
      <c r="AD248" s="17">
        <v>782.952</v>
      </c>
      <c r="AE248" s="17">
        <v>788.29700000000003</v>
      </c>
      <c r="AF248" s="17">
        <v>777.33900000000006</v>
      </c>
      <c r="AG248" s="17">
        <v>849.81700000000001</v>
      </c>
      <c r="AH248" s="17">
        <v>849.81700000000001</v>
      </c>
      <c r="AI248" s="17">
        <v>849.81700000000001</v>
      </c>
      <c r="AJ248" s="17">
        <v>736.98699999999997</v>
      </c>
      <c r="AK248" s="17">
        <v>779.40700000000004</v>
      </c>
      <c r="AL248" s="17">
        <v>832.17700000000002</v>
      </c>
      <c r="AM248" s="17">
        <v>778.37699999999995</v>
      </c>
      <c r="AN248" s="17">
        <v>778.37699999999995</v>
      </c>
      <c r="AO248" s="17">
        <v>755.89800000000002</v>
      </c>
      <c r="AP248" s="17">
        <v>807.66200000000003</v>
      </c>
    </row>
    <row r="249" spans="1:42" x14ac:dyDescent="0.35">
      <c r="A249" s="52"/>
      <c r="B249" s="17">
        <v>728.72900000000004</v>
      </c>
      <c r="C249" s="17">
        <v>728.72900000000004</v>
      </c>
      <c r="D249" s="17">
        <v>708.01499999999999</v>
      </c>
      <c r="E249" s="17">
        <v>763.42</v>
      </c>
      <c r="F249" s="17">
        <v>764.69100000000003</v>
      </c>
      <c r="G249" s="17">
        <v>781.24</v>
      </c>
      <c r="H249" s="17">
        <v>773.40499999999997</v>
      </c>
      <c r="I249" s="17">
        <v>726.69299999999998</v>
      </c>
      <c r="J249" s="17">
        <v>732.39599999999996</v>
      </c>
      <c r="K249" s="17">
        <v>772.47900000000004</v>
      </c>
      <c r="L249" s="17">
        <v>732.61400000000003</v>
      </c>
      <c r="M249" s="17">
        <v>768.69399999999996</v>
      </c>
      <c r="N249" s="17">
        <v>720.54200000000003</v>
      </c>
      <c r="O249" s="17">
        <v>750.03599999999994</v>
      </c>
      <c r="P249" s="17">
        <v>753.35900000000004</v>
      </c>
      <c r="Q249" s="17">
        <v>763.61099999999999</v>
      </c>
      <c r="R249" s="17">
        <v>749.39599999999996</v>
      </c>
      <c r="S249" s="17">
        <v>750.30499999999995</v>
      </c>
      <c r="T249" s="17">
        <v>791.04200000000003</v>
      </c>
      <c r="U249" s="17">
        <v>768.26599999999996</v>
      </c>
      <c r="V249" s="17">
        <v>739.09299999999996</v>
      </c>
      <c r="W249" s="17">
        <v>735.45600000000002</v>
      </c>
      <c r="X249" s="17">
        <v>706.40300000000002</v>
      </c>
      <c r="Y249" s="17">
        <v>654.03700000000003</v>
      </c>
      <c r="Z249" s="17">
        <v>715.28399999999999</v>
      </c>
      <c r="AA249" s="17">
        <v>760.91499999999996</v>
      </c>
      <c r="AB249" s="17">
        <v>685.87900000000002</v>
      </c>
      <c r="AC249" s="17">
        <v>649.125</v>
      </c>
      <c r="AD249" s="17">
        <v>783.50800000000004</v>
      </c>
      <c r="AE249" s="17">
        <v>789.03300000000002</v>
      </c>
      <c r="AF249" s="17">
        <v>778.09199999999998</v>
      </c>
      <c r="AG249" s="17">
        <v>851.48500000000001</v>
      </c>
      <c r="AH249" s="17">
        <v>851.48500000000001</v>
      </c>
      <c r="AI249" s="17">
        <v>851.48500000000001</v>
      </c>
      <c r="AJ249" s="17">
        <v>737.61099999999999</v>
      </c>
      <c r="AK249" s="17">
        <v>779.55899999999997</v>
      </c>
      <c r="AL249" s="17">
        <v>832.33900000000006</v>
      </c>
      <c r="AM249" s="17">
        <v>778.44100000000003</v>
      </c>
      <c r="AN249" s="17">
        <v>778.44100000000003</v>
      </c>
      <c r="AO249" s="17">
        <v>757.71199999999999</v>
      </c>
      <c r="AP249" s="17">
        <v>807.68899999999996</v>
      </c>
    </row>
    <row r="250" spans="1:42" x14ac:dyDescent="0.35">
      <c r="A250" s="52"/>
      <c r="B250" s="17">
        <v>729.14</v>
      </c>
      <c r="C250" s="17">
        <v>729.14</v>
      </c>
      <c r="D250" s="17">
        <v>708.16099999999994</v>
      </c>
      <c r="E250" s="17">
        <v>763.52300000000002</v>
      </c>
      <c r="F250" s="17">
        <v>764.74800000000005</v>
      </c>
      <c r="G250" s="17">
        <v>781.66099999999994</v>
      </c>
      <c r="H250" s="17">
        <v>773.41399999999999</v>
      </c>
      <c r="I250" s="17">
        <v>727.85199999999998</v>
      </c>
      <c r="J250" s="17">
        <v>733.20100000000002</v>
      </c>
      <c r="K250" s="17">
        <v>772.51700000000005</v>
      </c>
      <c r="L250" s="17">
        <v>732.78300000000002</v>
      </c>
      <c r="M250" s="17">
        <v>769.12199999999996</v>
      </c>
      <c r="N250" s="17">
        <v>720.89800000000002</v>
      </c>
      <c r="O250" s="17">
        <v>750.31799999999998</v>
      </c>
      <c r="P250" s="17">
        <v>753.47299999999996</v>
      </c>
      <c r="Q250" s="17">
        <v>763.74300000000005</v>
      </c>
      <c r="R250" s="17">
        <v>749.88099999999997</v>
      </c>
      <c r="S250" s="17">
        <v>751.12800000000004</v>
      </c>
      <c r="T250" s="17">
        <v>792.01599999999996</v>
      </c>
      <c r="U250" s="17">
        <v>768.94600000000003</v>
      </c>
      <c r="V250" s="17">
        <v>739.16800000000001</v>
      </c>
      <c r="W250" s="17">
        <v>735.56500000000005</v>
      </c>
      <c r="X250" s="17">
        <v>706.678</v>
      </c>
      <c r="Y250" s="17">
        <v>654.65499999999997</v>
      </c>
      <c r="Z250" s="17">
        <v>715.76700000000005</v>
      </c>
      <c r="AA250" s="17">
        <v>762.24199999999996</v>
      </c>
      <c r="AB250" s="17">
        <v>685.99699999999996</v>
      </c>
      <c r="AC250" s="17">
        <v>649.52300000000002</v>
      </c>
      <c r="AD250" s="17">
        <v>783.73500000000001</v>
      </c>
      <c r="AE250" s="17">
        <v>789.70299999999997</v>
      </c>
      <c r="AF250" s="17">
        <v>778.37400000000002</v>
      </c>
      <c r="AG250" s="17">
        <v>851.57399999999996</v>
      </c>
      <c r="AH250" s="17">
        <v>851.57399999999996</v>
      </c>
      <c r="AI250" s="17">
        <v>851.57399999999996</v>
      </c>
      <c r="AJ250" s="17">
        <v>738.07</v>
      </c>
      <c r="AK250" s="17">
        <v>780.74400000000003</v>
      </c>
      <c r="AL250" s="17">
        <v>832.65800000000002</v>
      </c>
      <c r="AM250" s="17">
        <v>778.77</v>
      </c>
      <c r="AN250" s="17">
        <v>778.77</v>
      </c>
      <c r="AO250" s="17">
        <v>759.08299999999997</v>
      </c>
      <c r="AP250" s="17">
        <v>807.98299999999995</v>
      </c>
    </row>
    <row r="251" spans="1:42" x14ac:dyDescent="0.35">
      <c r="A251" s="52"/>
      <c r="B251" s="17">
        <v>729.21799999999996</v>
      </c>
      <c r="C251" s="17">
        <v>729.21799999999996</v>
      </c>
      <c r="D251" s="17">
        <v>708.38499999999999</v>
      </c>
      <c r="E251" s="17">
        <v>764.04899999999998</v>
      </c>
      <c r="F251" s="17">
        <v>764.87599999999998</v>
      </c>
      <c r="G251" s="17">
        <v>781.70299999999997</v>
      </c>
      <c r="H251" s="17">
        <v>773.90300000000002</v>
      </c>
      <c r="I251" s="17">
        <v>728.04100000000005</v>
      </c>
      <c r="J251" s="17">
        <v>733.48099999999999</v>
      </c>
      <c r="K251" s="17">
        <v>772.59299999999996</v>
      </c>
      <c r="L251" s="17">
        <v>733.072</v>
      </c>
      <c r="M251" s="17">
        <v>769.16899999999998</v>
      </c>
      <c r="N251" s="17">
        <v>720.93</v>
      </c>
      <c r="O251" s="17">
        <v>751.04</v>
      </c>
      <c r="P251" s="17">
        <v>754.48500000000001</v>
      </c>
      <c r="Q251" s="17">
        <v>763.81100000000004</v>
      </c>
      <c r="R251" s="17">
        <v>750.14200000000005</v>
      </c>
      <c r="S251" s="17">
        <v>751.47900000000004</v>
      </c>
      <c r="T251" s="17">
        <v>792.81700000000001</v>
      </c>
      <c r="U251" s="17">
        <v>770.11</v>
      </c>
      <c r="V251" s="17">
        <v>740.16</v>
      </c>
      <c r="W251" s="17">
        <v>736.03</v>
      </c>
      <c r="X251" s="17">
        <v>707.78800000000001</v>
      </c>
      <c r="Y251" s="17">
        <v>656.63</v>
      </c>
      <c r="Z251" s="17">
        <v>717.79</v>
      </c>
      <c r="AA251" s="17">
        <v>762.94500000000005</v>
      </c>
      <c r="AB251" s="17">
        <v>686.63400000000001</v>
      </c>
      <c r="AC251" s="17">
        <v>649.91099999999994</v>
      </c>
      <c r="AD251" s="17">
        <v>784.20399999999995</v>
      </c>
      <c r="AE251" s="17">
        <v>789.99900000000002</v>
      </c>
      <c r="AF251" s="17">
        <v>778.65800000000002</v>
      </c>
      <c r="AG251" s="17">
        <v>851.66300000000001</v>
      </c>
      <c r="AH251" s="17">
        <v>851.66300000000001</v>
      </c>
      <c r="AI251" s="17">
        <v>851.66300000000001</v>
      </c>
      <c r="AJ251" s="17">
        <v>738.23400000000004</v>
      </c>
      <c r="AK251" s="17">
        <v>782.09799999999996</v>
      </c>
      <c r="AL251" s="17">
        <v>833.34400000000005</v>
      </c>
      <c r="AM251" s="17">
        <v>779.18100000000004</v>
      </c>
      <c r="AN251" s="17">
        <v>779.18100000000004</v>
      </c>
      <c r="AO251" s="17">
        <v>759.50800000000004</v>
      </c>
      <c r="AP251" s="17">
        <v>808.43200000000002</v>
      </c>
    </row>
    <row r="252" spans="1:42" x14ac:dyDescent="0.35">
      <c r="A252" s="52"/>
      <c r="B252" s="17">
        <v>729.22799999999995</v>
      </c>
      <c r="C252" s="17">
        <v>729.22799999999995</v>
      </c>
      <c r="D252" s="17">
        <v>708.76700000000005</v>
      </c>
      <c r="E252" s="17">
        <v>764.83199999999999</v>
      </c>
      <c r="F252" s="17">
        <v>765.68399999999997</v>
      </c>
      <c r="G252" s="17">
        <v>781.77800000000002</v>
      </c>
      <c r="H252" s="17">
        <v>773.96100000000001</v>
      </c>
      <c r="I252" s="17">
        <v>728.06399999999996</v>
      </c>
      <c r="J252" s="17">
        <v>733.49300000000005</v>
      </c>
      <c r="K252" s="17">
        <v>772.82299999999998</v>
      </c>
      <c r="L252" s="17">
        <v>733.61900000000003</v>
      </c>
      <c r="M252" s="17">
        <v>769.59900000000005</v>
      </c>
      <c r="N252" s="17">
        <v>721.25699999999995</v>
      </c>
      <c r="O252" s="17">
        <v>752.96299999999997</v>
      </c>
      <c r="P252" s="17">
        <v>754.50699999999995</v>
      </c>
      <c r="Q252" s="17">
        <v>763.822</v>
      </c>
      <c r="R252" s="17">
        <v>750.65099999999995</v>
      </c>
      <c r="S252" s="17">
        <v>752.726</v>
      </c>
      <c r="T252" s="17">
        <v>793.61</v>
      </c>
      <c r="U252" s="17">
        <v>770.44</v>
      </c>
      <c r="V252" s="17">
        <v>740.745</v>
      </c>
      <c r="W252" s="17">
        <v>736.096</v>
      </c>
      <c r="X252" s="17">
        <v>707.89</v>
      </c>
      <c r="Y252" s="17">
        <v>656.66499999999996</v>
      </c>
      <c r="Z252" s="17">
        <v>717.98400000000004</v>
      </c>
      <c r="AA252" s="17">
        <v>763.31899999999996</v>
      </c>
      <c r="AB252" s="17">
        <v>686.923</v>
      </c>
      <c r="AC252" s="17">
        <v>652.25</v>
      </c>
      <c r="AD252" s="17">
        <v>784.75</v>
      </c>
      <c r="AE252" s="17">
        <v>790.38800000000003</v>
      </c>
      <c r="AF252" s="17">
        <v>779.57500000000005</v>
      </c>
      <c r="AG252" s="17">
        <v>852.35299999999995</v>
      </c>
      <c r="AH252" s="17">
        <v>852.35299999999995</v>
      </c>
      <c r="AI252" s="17">
        <v>852.35299999999995</v>
      </c>
      <c r="AJ252" s="17">
        <v>738.58699999999999</v>
      </c>
      <c r="AK252" s="17">
        <v>782.28099999999995</v>
      </c>
      <c r="AL252" s="17">
        <v>833.49800000000005</v>
      </c>
      <c r="AM252" s="17">
        <v>780.15099999999995</v>
      </c>
      <c r="AN252" s="17">
        <v>780.15099999999995</v>
      </c>
      <c r="AO252" s="17">
        <v>759.85400000000004</v>
      </c>
      <c r="AP252" s="17">
        <v>808.53700000000003</v>
      </c>
    </row>
    <row r="253" spans="1:42" x14ac:dyDescent="0.35">
      <c r="A253" s="52"/>
      <c r="B253" s="17">
        <v>729.49699999999996</v>
      </c>
      <c r="C253" s="17">
        <v>729.49699999999996</v>
      </c>
      <c r="D253" s="17">
        <v>709.01</v>
      </c>
      <c r="E253" s="17">
        <v>764.87</v>
      </c>
      <c r="F253" s="17">
        <v>766.02700000000004</v>
      </c>
      <c r="G253" s="17">
        <v>781.851</v>
      </c>
      <c r="H253" s="17">
        <v>774.07500000000005</v>
      </c>
      <c r="I253" s="17">
        <v>728.71799999999996</v>
      </c>
      <c r="J253" s="17">
        <v>734.10599999999999</v>
      </c>
      <c r="K253" s="17">
        <v>772.87099999999998</v>
      </c>
      <c r="L253" s="17">
        <v>733.77300000000002</v>
      </c>
      <c r="M253" s="17">
        <v>770.43</v>
      </c>
      <c r="N253" s="17">
        <v>722.45399999999995</v>
      </c>
      <c r="O253" s="17">
        <v>753.15700000000004</v>
      </c>
      <c r="P253" s="17">
        <v>754.74099999999999</v>
      </c>
      <c r="Q253" s="17">
        <v>763.89599999999996</v>
      </c>
      <c r="R253" s="17">
        <v>751.49800000000005</v>
      </c>
      <c r="S253" s="17">
        <v>752.96400000000006</v>
      </c>
      <c r="T253" s="17">
        <v>794.09699999999998</v>
      </c>
      <c r="U253" s="17">
        <v>770.47199999999998</v>
      </c>
      <c r="V253" s="17">
        <v>740.80100000000004</v>
      </c>
      <c r="W253" s="17">
        <v>736.14599999999996</v>
      </c>
      <c r="X253" s="17">
        <v>707.99599999999998</v>
      </c>
      <c r="Y253" s="17">
        <v>657.05499999999995</v>
      </c>
      <c r="Z253" s="17">
        <v>719.13499999999999</v>
      </c>
      <c r="AA253" s="17">
        <v>763.46900000000005</v>
      </c>
      <c r="AB253" s="17">
        <v>687.45</v>
      </c>
      <c r="AC253" s="17">
        <v>652.88499999999999</v>
      </c>
      <c r="AD253" s="17">
        <v>785.00099999999998</v>
      </c>
      <c r="AE253" s="17">
        <v>791.11599999999999</v>
      </c>
      <c r="AF253" s="17">
        <v>779.75400000000002</v>
      </c>
      <c r="AG253" s="17">
        <v>853.42399999999998</v>
      </c>
      <c r="AH253" s="17">
        <v>853.42399999999998</v>
      </c>
      <c r="AI253" s="17">
        <v>853.42399999999998</v>
      </c>
      <c r="AJ253" s="17">
        <v>738.7</v>
      </c>
      <c r="AK253" s="17">
        <v>782.61199999999997</v>
      </c>
      <c r="AL253" s="17">
        <v>833.774</v>
      </c>
      <c r="AM253" s="17">
        <v>780.26900000000001</v>
      </c>
      <c r="AN253" s="17">
        <v>780.26900000000001</v>
      </c>
      <c r="AO253" s="17">
        <v>760.00699999999995</v>
      </c>
      <c r="AP253" s="17">
        <v>808.9</v>
      </c>
    </row>
    <row r="254" spans="1:42" x14ac:dyDescent="0.35">
      <c r="A254" s="52"/>
      <c r="B254" s="17">
        <v>729.6</v>
      </c>
      <c r="C254" s="17">
        <v>729.6</v>
      </c>
      <c r="D254" s="17">
        <v>709.23</v>
      </c>
      <c r="E254" s="17">
        <v>765.74599999999998</v>
      </c>
      <c r="F254" s="17">
        <v>766.22900000000004</v>
      </c>
      <c r="G254" s="17">
        <v>782.01599999999996</v>
      </c>
      <c r="H254" s="17">
        <v>774.65899999999999</v>
      </c>
      <c r="I254" s="17">
        <v>728.78800000000001</v>
      </c>
      <c r="J254" s="17">
        <v>737.13300000000004</v>
      </c>
      <c r="K254" s="17">
        <v>772.94799999999998</v>
      </c>
      <c r="L254" s="17">
        <v>734.05799999999999</v>
      </c>
      <c r="M254" s="17">
        <v>771.10599999999999</v>
      </c>
      <c r="N254" s="17">
        <v>722.46199999999999</v>
      </c>
      <c r="O254" s="17">
        <v>753.90899999999999</v>
      </c>
      <c r="P254" s="17">
        <v>755.41800000000001</v>
      </c>
      <c r="Q254" s="17">
        <v>764.13199999999995</v>
      </c>
      <c r="R254" s="17">
        <v>751.93399999999997</v>
      </c>
      <c r="S254" s="17">
        <v>753.35599999999999</v>
      </c>
      <c r="T254" s="17">
        <v>794.88699999999994</v>
      </c>
      <c r="U254" s="17">
        <v>771.09900000000005</v>
      </c>
      <c r="V254" s="17">
        <v>741.09900000000005</v>
      </c>
      <c r="W254" s="17">
        <v>736.76300000000003</v>
      </c>
      <c r="X254" s="17">
        <v>708.60299999999995</v>
      </c>
      <c r="Y254" s="17">
        <v>657.39499999999998</v>
      </c>
      <c r="Z254" s="17">
        <v>719.697</v>
      </c>
      <c r="AA254" s="17">
        <v>764.68899999999996</v>
      </c>
      <c r="AB254" s="17">
        <v>687.68499999999995</v>
      </c>
      <c r="AC254" s="17">
        <v>653.30499999999995</v>
      </c>
      <c r="AD254" s="17">
        <v>785.173</v>
      </c>
      <c r="AE254" s="17">
        <v>791.32500000000005</v>
      </c>
      <c r="AF254" s="17">
        <v>779.94100000000003</v>
      </c>
      <c r="AG254" s="17">
        <v>853.98299999999995</v>
      </c>
      <c r="AH254" s="17">
        <v>853.98299999999995</v>
      </c>
      <c r="AI254" s="17">
        <v>853.98299999999995</v>
      </c>
      <c r="AJ254" s="17">
        <v>739.64800000000002</v>
      </c>
      <c r="AK254" s="17">
        <v>782.83799999999997</v>
      </c>
      <c r="AL254" s="17">
        <v>833.83100000000002</v>
      </c>
      <c r="AM254" s="17">
        <v>781.46699999999998</v>
      </c>
      <c r="AN254" s="17">
        <v>781.46699999999998</v>
      </c>
      <c r="AO254" s="17">
        <v>760.49699999999996</v>
      </c>
      <c r="AP254" s="17">
        <v>809.649</v>
      </c>
    </row>
    <row r="255" spans="1:42" x14ac:dyDescent="0.35">
      <c r="A255" s="52"/>
      <c r="B255" s="17">
        <v>730.97900000000004</v>
      </c>
      <c r="C255" s="17">
        <v>730.97900000000004</v>
      </c>
      <c r="D255" s="17">
        <v>710.83600000000001</v>
      </c>
      <c r="E255" s="17">
        <v>766.98900000000003</v>
      </c>
      <c r="F255" s="17">
        <v>766.59900000000005</v>
      </c>
      <c r="G255" s="17">
        <v>782.57</v>
      </c>
      <c r="H255" s="17">
        <v>774.76300000000003</v>
      </c>
      <c r="I255" s="17">
        <v>728.86800000000005</v>
      </c>
      <c r="J255" s="17">
        <v>737.67200000000003</v>
      </c>
      <c r="K255" s="17">
        <v>773.14200000000005</v>
      </c>
      <c r="L255" s="17">
        <v>734.24400000000003</v>
      </c>
      <c r="M255" s="17">
        <v>771.399</v>
      </c>
      <c r="N255" s="17">
        <v>723.02300000000002</v>
      </c>
      <c r="O255" s="17">
        <v>754.149</v>
      </c>
      <c r="P255" s="17">
        <v>756.09</v>
      </c>
      <c r="Q255" s="17">
        <v>764.25900000000001</v>
      </c>
      <c r="R255" s="17">
        <v>752.84500000000003</v>
      </c>
      <c r="S255" s="17">
        <v>753.84199999999998</v>
      </c>
      <c r="T255" s="17">
        <v>797.41300000000001</v>
      </c>
      <c r="U255" s="17">
        <v>773.32500000000005</v>
      </c>
      <c r="V255" s="17">
        <v>741.52700000000004</v>
      </c>
      <c r="W255" s="17">
        <v>737.01700000000005</v>
      </c>
      <c r="X255" s="17">
        <v>708.85</v>
      </c>
      <c r="Y255" s="17">
        <v>657.66300000000001</v>
      </c>
      <c r="Z255" s="17">
        <v>719.79499999999996</v>
      </c>
      <c r="AA255" s="17">
        <v>764.851</v>
      </c>
      <c r="AB255" s="17">
        <v>689.27700000000004</v>
      </c>
      <c r="AC255" s="17">
        <v>653.95500000000004</v>
      </c>
      <c r="AD255" s="17">
        <v>785.22900000000004</v>
      </c>
      <c r="AE255" s="17">
        <v>791.99</v>
      </c>
      <c r="AF255" s="17">
        <v>780.15</v>
      </c>
      <c r="AG255" s="17">
        <v>854.178</v>
      </c>
      <c r="AH255" s="17">
        <v>854.178</v>
      </c>
      <c r="AI255" s="17">
        <v>854.178</v>
      </c>
      <c r="AJ255" s="17">
        <v>740.14099999999996</v>
      </c>
      <c r="AK255" s="17">
        <v>782.94399999999996</v>
      </c>
      <c r="AL255" s="17">
        <v>833.93299999999999</v>
      </c>
      <c r="AM255" s="17">
        <v>781.53599999999994</v>
      </c>
      <c r="AN255" s="17">
        <v>781.53599999999994</v>
      </c>
      <c r="AO255" s="17">
        <v>760.90599999999995</v>
      </c>
      <c r="AP255" s="17">
        <v>809.77200000000005</v>
      </c>
    </row>
    <row r="256" spans="1:42" x14ac:dyDescent="0.35">
      <c r="A256" s="52"/>
      <c r="B256" s="17">
        <v>731.07</v>
      </c>
      <c r="C256" s="17">
        <v>731.07</v>
      </c>
      <c r="D256" s="17">
        <v>710.95</v>
      </c>
      <c r="E256" s="17">
        <v>768.702</v>
      </c>
      <c r="F256" s="17">
        <v>766.66099999999994</v>
      </c>
      <c r="G256" s="17">
        <v>783.11199999999997</v>
      </c>
      <c r="H256" s="17">
        <v>775.32299999999998</v>
      </c>
      <c r="I256" s="17">
        <v>729.846</v>
      </c>
      <c r="J256" s="17">
        <v>738.11500000000001</v>
      </c>
      <c r="K256" s="17">
        <v>773.93200000000002</v>
      </c>
      <c r="L256" s="17">
        <v>734.79</v>
      </c>
      <c r="M256" s="17">
        <v>771.43200000000002</v>
      </c>
      <c r="N256" s="17">
        <v>723.12199999999996</v>
      </c>
      <c r="O256" s="17">
        <v>754.20899999999995</v>
      </c>
      <c r="P256" s="17">
        <v>757.024</v>
      </c>
      <c r="Q256" s="17">
        <v>764.88099999999997</v>
      </c>
      <c r="R256" s="17">
        <v>753.39</v>
      </c>
      <c r="S256" s="17">
        <v>754.62</v>
      </c>
      <c r="T256" s="17">
        <v>797.84</v>
      </c>
      <c r="U256" s="17">
        <v>774.07100000000003</v>
      </c>
      <c r="V256" s="17">
        <v>741.78300000000002</v>
      </c>
      <c r="W256" s="17">
        <v>737.23500000000001</v>
      </c>
      <c r="X256" s="17">
        <v>709.96900000000005</v>
      </c>
      <c r="Y256" s="17">
        <v>658.42899999999997</v>
      </c>
      <c r="Z256" s="17">
        <v>720.404</v>
      </c>
      <c r="AA256" s="17">
        <v>765.01099999999997</v>
      </c>
      <c r="AB256" s="17">
        <v>689.58500000000004</v>
      </c>
      <c r="AC256" s="17">
        <v>654.17999999999995</v>
      </c>
      <c r="AD256" s="17">
        <v>785.53499999999997</v>
      </c>
      <c r="AE256" s="17">
        <v>792.03599999999994</v>
      </c>
      <c r="AF256" s="17">
        <v>780.17899999999997</v>
      </c>
      <c r="AG256" s="17">
        <v>855.32399999999996</v>
      </c>
      <c r="AH256" s="17">
        <v>855.32399999999996</v>
      </c>
      <c r="AI256" s="17">
        <v>855.32399999999996</v>
      </c>
      <c r="AJ256" s="17">
        <v>740.15499999999997</v>
      </c>
      <c r="AK256" s="17">
        <v>783.21699999999998</v>
      </c>
      <c r="AL256" s="17">
        <v>834.279</v>
      </c>
      <c r="AM256" s="17">
        <v>781.83699999999999</v>
      </c>
      <c r="AN256" s="17">
        <v>781.83699999999999</v>
      </c>
      <c r="AO256" s="17">
        <v>761.70600000000002</v>
      </c>
      <c r="AP256" s="17">
        <v>811.06399999999996</v>
      </c>
    </row>
    <row r="257" spans="1:42" x14ac:dyDescent="0.35">
      <c r="A257" s="52"/>
      <c r="B257" s="17">
        <v>732.52599999999995</v>
      </c>
      <c r="C257" s="17">
        <v>732.52599999999995</v>
      </c>
      <c r="D257" s="17">
        <v>711.66899999999998</v>
      </c>
      <c r="E257" s="17">
        <v>769.21900000000005</v>
      </c>
      <c r="F257" s="17">
        <v>766.68600000000004</v>
      </c>
      <c r="G257" s="17">
        <v>783.17600000000004</v>
      </c>
      <c r="H257" s="17">
        <v>775.577</v>
      </c>
      <c r="I257" s="17">
        <v>731.46299999999997</v>
      </c>
      <c r="J257" s="17">
        <v>739.12900000000002</v>
      </c>
      <c r="K257" s="17">
        <v>774.23400000000004</v>
      </c>
      <c r="L257" s="17">
        <v>735.22900000000004</v>
      </c>
      <c r="M257" s="17">
        <v>771.47</v>
      </c>
      <c r="N257" s="17">
        <v>723.44100000000003</v>
      </c>
      <c r="O257" s="17">
        <v>754.25199999999995</v>
      </c>
      <c r="P257" s="17">
        <v>757.36900000000003</v>
      </c>
      <c r="Q257" s="17">
        <v>765.25599999999997</v>
      </c>
      <c r="R257" s="17">
        <v>753.87900000000002</v>
      </c>
      <c r="S257" s="17">
        <v>754.89</v>
      </c>
      <c r="T257" s="17">
        <v>798.06</v>
      </c>
      <c r="U257" s="17">
        <v>774.42499999999995</v>
      </c>
      <c r="V257" s="17">
        <v>742.53899999999999</v>
      </c>
      <c r="W257" s="17">
        <v>737.86099999999999</v>
      </c>
      <c r="X257" s="17">
        <v>710.06399999999996</v>
      </c>
      <c r="Y257" s="17">
        <v>659.09500000000003</v>
      </c>
      <c r="Z257" s="17">
        <v>721.89</v>
      </c>
      <c r="AA257" s="17">
        <v>765.43799999999999</v>
      </c>
      <c r="AB257" s="17">
        <v>690.14400000000001</v>
      </c>
      <c r="AC257" s="17">
        <v>656.28200000000004</v>
      </c>
      <c r="AD257" s="17">
        <v>786.14400000000001</v>
      </c>
      <c r="AE257" s="17">
        <v>793.46199999999999</v>
      </c>
      <c r="AF257" s="17">
        <v>780.47400000000005</v>
      </c>
      <c r="AG257" s="17">
        <v>855.77599999999995</v>
      </c>
      <c r="AH257" s="17">
        <v>855.77599999999995</v>
      </c>
      <c r="AI257" s="17">
        <v>855.77599999999995</v>
      </c>
      <c r="AJ257" s="17">
        <v>740.48800000000006</v>
      </c>
      <c r="AK257" s="17">
        <v>783.66300000000001</v>
      </c>
      <c r="AL257" s="17">
        <v>836.37199999999996</v>
      </c>
      <c r="AM257" s="17">
        <v>783.10299999999995</v>
      </c>
      <c r="AN257" s="17">
        <v>783.10299999999995</v>
      </c>
      <c r="AO257" s="17">
        <v>762.02499999999998</v>
      </c>
      <c r="AP257" s="17">
        <v>811.43600000000004</v>
      </c>
    </row>
    <row r="258" spans="1:42" x14ac:dyDescent="0.35">
      <c r="A258" s="52"/>
      <c r="B258" s="17">
        <v>733.02700000000004</v>
      </c>
      <c r="C258" s="17">
        <v>733.02700000000004</v>
      </c>
      <c r="D258" s="17">
        <v>711.81100000000004</v>
      </c>
      <c r="E258" s="17">
        <v>769.48</v>
      </c>
      <c r="F258" s="17">
        <v>767.67200000000003</v>
      </c>
      <c r="G258" s="17">
        <v>783.48800000000006</v>
      </c>
      <c r="H258" s="17">
        <v>775.67100000000005</v>
      </c>
      <c r="I258" s="17">
        <v>732.62699999999995</v>
      </c>
      <c r="J258" s="17">
        <v>739.375</v>
      </c>
      <c r="K258" s="17">
        <v>774.66800000000001</v>
      </c>
      <c r="L258" s="17">
        <v>735.75199999999995</v>
      </c>
      <c r="M258" s="17">
        <v>772.26599999999996</v>
      </c>
      <c r="N258" s="17">
        <v>723.47900000000004</v>
      </c>
      <c r="O258" s="17">
        <v>754.55</v>
      </c>
      <c r="P258" s="17">
        <v>758.30700000000002</v>
      </c>
      <c r="Q258" s="17">
        <v>765.63099999999997</v>
      </c>
      <c r="R258" s="17">
        <v>755.05700000000002</v>
      </c>
      <c r="S258" s="17">
        <v>755.76099999999997</v>
      </c>
      <c r="T258" s="17">
        <v>799.03300000000002</v>
      </c>
      <c r="U258" s="17">
        <v>775.51099999999997</v>
      </c>
      <c r="V258" s="17">
        <v>742.66300000000001</v>
      </c>
      <c r="W258" s="17">
        <v>738.16600000000005</v>
      </c>
      <c r="X258" s="17">
        <v>710.125</v>
      </c>
      <c r="Y258" s="17">
        <v>660.70100000000002</v>
      </c>
      <c r="Z258" s="17">
        <v>722.11199999999997</v>
      </c>
      <c r="AA258" s="17">
        <v>765.81100000000004</v>
      </c>
      <c r="AB258" s="17">
        <v>690.45899999999995</v>
      </c>
      <c r="AC258" s="17">
        <v>656.32600000000002</v>
      </c>
      <c r="AD258" s="17">
        <v>786.375</v>
      </c>
      <c r="AE258" s="17">
        <v>793.56200000000001</v>
      </c>
      <c r="AF258" s="17">
        <v>780.904</v>
      </c>
      <c r="AG258" s="17">
        <v>856.327</v>
      </c>
      <c r="AH258" s="17">
        <v>856.327</v>
      </c>
      <c r="AI258" s="17">
        <v>856.327</v>
      </c>
      <c r="AJ258" s="17">
        <v>742.14800000000002</v>
      </c>
      <c r="AK258" s="17">
        <v>783.94600000000003</v>
      </c>
      <c r="AL258" s="17">
        <v>836.80899999999997</v>
      </c>
      <c r="AM258" s="17">
        <v>783.16099999999994</v>
      </c>
      <c r="AN258" s="17">
        <v>783.16099999999994</v>
      </c>
      <c r="AO258" s="17">
        <v>765.024</v>
      </c>
      <c r="AP258" s="17">
        <v>812.27599999999995</v>
      </c>
    </row>
    <row r="259" spans="1:42" x14ac:dyDescent="0.35">
      <c r="A259" s="52"/>
      <c r="B259" s="17">
        <v>733.03899999999999</v>
      </c>
      <c r="C259" s="17">
        <v>733.03899999999999</v>
      </c>
      <c r="D259" s="17">
        <v>711.85799999999995</v>
      </c>
      <c r="E259" s="17">
        <v>769.72799999999995</v>
      </c>
      <c r="F259" s="17">
        <v>768.49300000000005</v>
      </c>
      <c r="G259" s="17">
        <v>784.36400000000003</v>
      </c>
      <c r="H259" s="17">
        <v>776.37199999999996</v>
      </c>
      <c r="I259" s="17">
        <v>734.10599999999999</v>
      </c>
      <c r="J259" s="17">
        <v>739.51199999999994</v>
      </c>
      <c r="K259" s="17">
        <v>774.70399999999995</v>
      </c>
      <c r="L259" s="17">
        <v>736.077</v>
      </c>
      <c r="M259" s="17">
        <v>772.28</v>
      </c>
      <c r="N259" s="17">
        <v>724.18100000000004</v>
      </c>
      <c r="O259" s="17">
        <v>754.68499999999995</v>
      </c>
      <c r="P259" s="17">
        <v>759.173</v>
      </c>
      <c r="Q259" s="17">
        <v>765.78300000000002</v>
      </c>
      <c r="R259" s="17">
        <v>755.29200000000003</v>
      </c>
      <c r="S259" s="17">
        <v>755.82100000000003</v>
      </c>
      <c r="T259" s="17">
        <v>799.30200000000002</v>
      </c>
      <c r="U259" s="17">
        <v>776.82500000000005</v>
      </c>
      <c r="V259" s="17">
        <v>742.69200000000001</v>
      </c>
      <c r="W259" s="17">
        <v>738.34799999999996</v>
      </c>
      <c r="X259" s="17">
        <v>711.101</v>
      </c>
      <c r="Y259" s="17">
        <v>661.31700000000001</v>
      </c>
      <c r="Z259" s="17">
        <v>722.298</v>
      </c>
      <c r="AA259" s="17">
        <v>766.25300000000004</v>
      </c>
      <c r="AB259" s="17">
        <v>692.10400000000004</v>
      </c>
      <c r="AC259" s="17">
        <v>657.06799999999998</v>
      </c>
      <c r="AD259" s="17">
        <v>787.33299999999997</v>
      </c>
      <c r="AE259" s="17">
        <v>793.80600000000004</v>
      </c>
      <c r="AF259" s="17">
        <v>780.92899999999997</v>
      </c>
      <c r="AG259" s="17">
        <v>857.04</v>
      </c>
      <c r="AH259" s="17">
        <v>857.04</v>
      </c>
      <c r="AI259" s="17">
        <v>857.04</v>
      </c>
      <c r="AJ259" s="17">
        <v>743.34</v>
      </c>
      <c r="AK259" s="17">
        <v>785.10199999999998</v>
      </c>
      <c r="AL259" s="17">
        <v>837.11300000000006</v>
      </c>
      <c r="AM259" s="17">
        <v>784.05399999999997</v>
      </c>
      <c r="AN259" s="17">
        <v>784.05399999999997</v>
      </c>
      <c r="AO259" s="17">
        <v>765.42</v>
      </c>
      <c r="AP259" s="17">
        <v>812.34799999999996</v>
      </c>
    </row>
    <row r="260" spans="1:42" x14ac:dyDescent="0.35">
      <c r="A260" s="52"/>
      <c r="B260" s="17">
        <v>733.51099999999997</v>
      </c>
      <c r="C260" s="17">
        <v>733.51099999999997</v>
      </c>
      <c r="D260" s="17">
        <v>712.30200000000002</v>
      </c>
      <c r="E260" s="17">
        <v>769.81299999999999</v>
      </c>
      <c r="F260" s="17">
        <v>769.09699999999998</v>
      </c>
      <c r="G260" s="17">
        <v>784.50099999999998</v>
      </c>
      <c r="H260" s="17">
        <v>777.35400000000004</v>
      </c>
      <c r="I260" s="17">
        <v>734.41200000000003</v>
      </c>
      <c r="J260" s="17">
        <v>739.755</v>
      </c>
      <c r="K260" s="17">
        <v>775.22699999999998</v>
      </c>
      <c r="L260" s="17">
        <v>737.02099999999996</v>
      </c>
      <c r="M260" s="17">
        <v>773.79600000000005</v>
      </c>
      <c r="N260" s="17">
        <v>724.46199999999999</v>
      </c>
      <c r="O260" s="17">
        <v>754.99699999999996</v>
      </c>
      <c r="P260" s="17">
        <v>759.41099999999994</v>
      </c>
      <c r="Q260" s="17">
        <v>766.09500000000003</v>
      </c>
      <c r="R260" s="17">
        <v>756.24300000000005</v>
      </c>
      <c r="S260" s="17">
        <v>756.29499999999996</v>
      </c>
      <c r="T260" s="17">
        <v>799.73599999999999</v>
      </c>
      <c r="U260" s="17">
        <v>777.03300000000002</v>
      </c>
      <c r="V260" s="17">
        <v>742.79300000000001</v>
      </c>
      <c r="W260" s="17">
        <v>738.404</v>
      </c>
      <c r="X260" s="17">
        <v>712.64300000000003</v>
      </c>
      <c r="Y260" s="17">
        <v>664.31700000000001</v>
      </c>
      <c r="Z260" s="17">
        <v>722.47400000000005</v>
      </c>
      <c r="AA260" s="17">
        <v>767.22199999999998</v>
      </c>
      <c r="AB260" s="17">
        <v>692.14599999999996</v>
      </c>
      <c r="AC260" s="17">
        <v>657.42100000000005</v>
      </c>
      <c r="AD260" s="17">
        <v>787.40800000000002</v>
      </c>
      <c r="AE260" s="17">
        <v>794.41700000000003</v>
      </c>
      <c r="AF260" s="17">
        <v>780.99599999999998</v>
      </c>
      <c r="AG260" s="17">
        <v>857.26</v>
      </c>
      <c r="AH260" s="17">
        <v>857.26</v>
      </c>
      <c r="AI260" s="17">
        <v>857.26</v>
      </c>
      <c r="AJ260" s="17">
        <v>743.43</v>
      </c>
      <c r="AK260" s="17">
        <v>785.20299999999997</v>
      </c>
      <c r="AL260" s="17">
        <v>837.35299999999995</v>
      </c>
      <c r="AM260" s="17">
        <v>784.39099999999996</v>
      </c>
      <c r="AN260" s="17">
        <v>784.39099999999996</v>
      </c>
      <c r="AO260" s="17">
        <v>765.577</v>
      </c>
      <c r="AP260" s="17">
        <v>812.82600000000002</v>
      </c>
    </row>
    <row r="261" spans="1:42" x14ac:dyDescent="0.35">
      <c r="A261" s="52"/>
      <c r="B261" s="17">
        <v>733.92200000000003</v>
      </c>
      <c r="C261" s="17">
        <v>733.92200000000003</v>
      </c>
      <c r="D261" s="17">
        <v>713.09500000000003</v>
      </c>
      <c r="E261" s="17">
        <v>770.41</v>
      </c>
      <c r="F261" s="17">
        <v>769.16800000000001</v>
      </c>
      <c r="G261" s="17">
        <v>784.74300000000005</v>
      </c>
      <c r="H261" s="17">
        <v>777.67899999999997</v>
      </c>
      <c r="I261" s="17">
        <v>734.50699999999995</v>
      </c>
      <c r="J261" s="17">
        <v>741.78800000000001</v>
      </c>
      <c r="K261" s="17">
        <v>775.25800000000004</v>
      </c>
      <c r="L261" s="17">
        <v>737.64099999999996</v>
      </c>
      <c r="M261" s="17">
        <v>774.15</v>
      </c>
      <c r="N261" s="17">
        <v>724.52700000000004</v>
      </c>
      <c r="O261" s="17">
        <v>755.577</v>
      </c>
      <c r="P261" s="17">
        <v>759.58900000000006</v>
      </c>
      <c r="Q261" s="17">
        <v>766.72500000000002</v>
      </c>
      <c r="R261" s="17">
        <v>757.61599999999999</v>
      </c>
      <c r="S261" s="17">
        <v>756.34799999999996</v>
      </c>
      <c r="T261" s="17">
        <v>800.3</v>
      </c>
      <c r="U261" s="17">
        <v>777.45299999999997</v>
      </c>
      <c r="V261" s="17">
        <v>743.14700000000005</v>
      </c>
      <c r="W261" s="17">
        <v>738.51700000000005</v>
      </c>
      <c r="X261" s="17">
        <v>713.3</v>
      </c>
      <c r="Y261" s="17">
        <v>668.11599999999999</v>
      </c>
      <c r="Z261" s="17">
        <v>723.10799999999995</v>
      </c>
      <c r="AA261" s="17">
        <v>767.23400000000004</v>
      </c>
      <c r="AB261" s="17">
        <v>692.21199999999999</v>
      </c>
      <c r="AC261" s="17">
        <v>658.96699999999998</v>
      </c>
      <c r="AD261" s="17">
        <v>787.577</v>
      </c>
      <c r="AE261" s="17">
        <v>795.16</v>
      </c>
      <c r="AF261" s="17">
        <v>782.31899999999996</v>
      </c>
      <c r="AG261" s="17">
        <v>857.66099999999994</v>
      </c>
      <c r="AH261" s="17">
        <v>857.66099999999994</v>
      </c>
      <c r="AI261" s="17">
        <v>857.66099999999994</v>
      </c>
      <c r="AJ261" s="17">
        <v>743.57399999999996</v>
      </c>
      <c r="AK261" s="17">
        <v>785.95399999999995</v>
      </c>
      <c r="AL261" s="17">
        <v>837.61699999999996</v>
      </c>
      <c r="AM261" s="17">
        <v>784.57799999999997</v>
      </c>
      <c r="AN261" s="17">
        <v>784.57799999999997</v>
      </c>
      <c r="AO261" s="17">
        <v>765.85</v>
      </c>
      <c r="AP261" s="17">
        <v>812.923</v>
      </c>
    </row>
    <row r="262" spans="1:42" x14ac:dyDescent="0.35">
      <c r="A262" s="52"/>
      <c r="B262" s="17">
        <v>734.11800000000005</v>
      </c>
      <c r="C262" s="17">
        <v>734.11800000000005</v>
      </c>
      <c r="D262" s="17">
        <v>713.73400000000004</v>
      </c>
      <c r="E262" s="17">
        <v>771.04899999999998</v>
      </c>
      <c r="F262" s="17">
        <v>769.625</v>
      </c>
      <c r="G262" s="17">
        <v>785.78499999999997</v>
      </c>
      <c r="H262" s="17">
        <v>778.48800000000006</v>
      </c>
      <c r="I262" s="17">
        <v>734.78200000000004</v>
      </c>
      <c r="J262" s="17">
        <v>741.86699999999996</v>
      </c>
      <c r="K262" s="17">
        <v>775.62800000000004</v>
      </c>
      <c r="L262" s="17">
        <v>738.20500000000004</v>
      </c>
      <c r="M262" s="17">
        <v>774.38099999999997</v>
      </c>
      <c r="N262" s="17">
        <v>724.98</v>
      </c>
      <c r="O262" s="17">
        <v>756.36699999999996</v>
      </c>
      <c r="P262" s="17">
        <v>760.053</v>
      </c>
      <c r="Q262" s="17">
        <v>767.24199999999996</v>
      </c>
      <c r="R262" s="17">
        <v>758.73099999999999</v>
      </c>
      <c r="S262" s="17">
        <v>757.05399999999997</v>
      </c>
      <c r="T262" s="17">
        <v>800.36400000000003</v>
      </c>
      <c r="U262" s="17">
        <v>778.08699999999999</v>
      </c>
      <c r="V262" s="17">
        <v>743.64800000000002</v>
      </c>
      <c r="W262" s="17">
        <v>738.899</v>
      </c>
      <c r="X262" s="17">
        <v>714.06899999999996</v>
      </c>
      <c r="Y262" s="17">
        <v>668.56</v>
      </c>
      <c r="Z262" s="17">
        <v>724.12099999999998</v>
      </c>
      <c r="AA262" s="17">
        <v>767.45100000000002</v>
      </c>
      <c r="AB262" s="17">
        <v>692.39300000000003</v>
      </c>
      <c r="AC262" s="17">
        <v>658.98</v>
      </c>
      <c r="AD262" s="17">
        <v>789.74</v>
      </c>
      <c r="AE262" s="17">
        <v>795.31899999999996</v>
      </c>
      <c r="AF262" s="17">
        <v>782.46500000000003</v>
      </c>
      <c r="AG262" s="17">
        <v>857.78499999999997</v>
      </c>
      <c r="AH262" s="17">
        <v>857.78499999999997</v>
      </c>
      <c r="AI262" s="17">
        <v>857.78499999999997</v>
      </c>
      <c r="AJ262" s="17">
        <v>745.07</v>
      </c>
      <c r="AK262" s="17">
        <v>786.48099999999999</v>
      </c>
      <c r="AL262" s="17">
        <v>837.85199999999998</v>
      </c>
      <c r="AM262" s="17">
        <v>784.846</v>
      </c>
      <c r="AN262" s="17">
        <v>784.846</v>
      </c>
      <c r="AO262" s="17">
        <v>766.33600000000001</v>
      </c>
      <c r="AP262" s="17">
        <v>814.846</v>
      </c>
    </row>
    <row r="263" spans="1:42" x14ac:dyDescent="0.35">
      <c r="A263" s="52"/>
      <c r="B263" s="17">
        <v>734.678</v>
      </c>
      <c r="C263" s="17">
        <v>734.678</v>
      </c>
      <c r="D263" s="17">
        <v>713.79399999999998</v>
      </c>
      <c r="E263" s="17">
        <v>771.87199999999996</v>
      </c>
      <c r="F263" s="17">
        <v>770.19</v>
      </c>
      <c r="G263" s="17">
        <v>786.03599999999994</v>
      </c>
      <c r="H263" s="17">
        <v>778.61599999999999</v>
      </c>
      <c r="I263" s="17">
        <v>734.84799999999996</v>
      </c>
      <c r="J263" s="17">
        <v>742.63599999999997</v>
      </c>
      <c r="K263" s="17">
        <v>775.88900000000001</v>
      </c>
      <c r="L263" s="17">
        <v>738.31799999999998</v>
      </c>
      <c r="M263" s="17">
        <v>774.52</v>
      </c>
      <c r="N263" s="17">
        <v>725.07100000000003</v>
      </c>
      <c r="O263" s="17">
        <v>756.85199999999998</v>
      </c>
      <c r="P263" s="17">
        <v>760.60400000000004</v>
      </c>
      <c r="Q263" s="17">
        <v>767.34100000000001</v>
      </c>
      <c r="R263" s="17">
        <v>759.16200000000003</v>
      </c>
      <c r="S263" s="17">
        <v>758.45699999999999</v>
      </c>
      <c r="T263" s="17">
        <v>800.423</v>
      </c>
      <c r="U263" s="17">
        <v>778.17</v>
      </c>
      <c r="V263" s="17">
        <v>743.79700000000003</v>
      </c>
      <c r="W263" s="17">
        <v>740.37099999999998</v>
      </c>
      <c r="X263" s="17">
        <v>714.70600000000002</v>
      </c>
      <c r="Y263" s="17">
        <v>668.66</v>
      </c>
      <c r="Z263" s="17">
        <v>724.22799999999995</v>
      </c>
      <c r="AA263" s="17">
        <v>767.995</v>
      </c>
      <c r="AB263" s="17">
        <v>692.55100000000004</v>
      </c>
      <c r="AC263" s="17">
        <v>659.15599999999995</v>
      </c>
      <c r="AD263" s="17">
        <v>790.82</v>
      </c>
      <c r="AE263" s="17">
        <v>795.81100000000004</v>
      </c>
      <c r="AF263" s="17">
        <v>783.14800000000002</v>
      </c>
      <c r="AG263" s="17">
        <v>857.81600000000003</v>
      </c>
      <c r="AH263" s="17">
        <v>857.81600000000003</v>
      </c>
      <c r="AI263" s="17">
        <v>857.81600000000003</v>
      </c>
      <c r="AJ263" s="17">
        <v>745.07899999999995</v>
      </c>
      <c r="AK263" s="17">
        <v>786.50300000000004</v>
      </c>
      <c r="AL263" s="17">
        <v>838.11400000000003</v>
      </c>
      <c r="AM263" s="17">
        <v>785.59500000000003</v>
      </c>
      <c r="AN263" s="17">
        <v>785.59500000000003</v>
      </c>
      <c r="AO263" s="17">
        <v>766.774</v>
      </c>
      <c r="AP263" s="17">
        <v>815.12800000000004</v>
      </c>
    </row>
    <row r="264" spans="1:42" x14ac:dyDescent="0.35">
      <c r="A264" s="52"/>
      <c r="B264" s="17">
        <v>734.70899999999995</v>
      </c>
      <c r="C264" s="17">
        <v>734.70899999999995</v>
      </c>
      <c r="D264" s="17">
        <v>714.23599999999999</v>
      </c>
      <c r="E264" s="17">
        <v>772.28</v>
      </c>
      <c r="F264" s="17">
        <v>770.47299999999996</v>
      </c>
      <c r="G264" s="17">
        <v>786.52</v>
      </c>
      <c r="H264" s="17">
        <v>778.798</v>
      </c>
      <c r="I264" s="17">
        <v>735.85500000000002</v>
      </c>
      <c r="J264" s="17">
        <v>743.72400000000005</v>
      </c>
      <c r="K264" s="17">
        <v>776.37099999999998</v>
      </c>
      <c r="L264" s="17">
        <v>739.05600000000004</v>
      </c>
      <c r="M264" s="17">
        <v>774.774</v>
      </c>
      <c r="N264" s="17">
        <v>725.11400000000003</v>
      </c>
      <c r="O264" s="17">
        <v>757.98500000000001</v>
      </c>
      <c r="P264" s="17">
        <v>760.78099999999995</v>
      </c>
      <c r="Q264" s="17">
        <v>768.35799999999995</v>
      </c>
      <c r="R264" s="17">
        <v>759.70899999999995</v>
      </c>
      <c r="S264" s="17">
        <v>758.75199999999995</v>
      </c>
      <c r="T264" s="17">
        <v>801.92200000000003</v>
      </c>
      <c r="U264" s="17">
        <v>778.37599999999998</v>
      </c>
      <c r="V264" s="17">
        <v>746.92200000000003</v>
      </c>
      <c r="W264" s="17">
        <v>740.72299999999996</v>
      </c>
      <c r="X264" s="17">
        <v>715.88199999999995</v>
      </c>
      <c r="Y264" s="17">
        <v>669.81500000000005</v>
      </c>
      <c r="Z264" s="17">
        <v>724.46400000000006</v>
      </c>
      <c r="AA264" s="17">
        <v>768.75599999999997</v>
      </c>
      <c r="AB264" s="17">
        <v>692.57799999999997</v>
      </c>
      <c r="AC264" s="17">
        <v>659.61900000000003</v>
      </c>
      <c r="AD264" s="17">
        <v>790.85599999999999</v>
      </c>
      <c r="AE264" s="17">
        <v>796.76700000000005</v>
      </c>
      <c r="AF264" s="17">
        <v>784.47500000000002</v>
      </c>
      <c r="AG264" s="17">
        <v>858.25</v>
      </c>
      <c r="AH264" s="17">
        <v>858.25</v>
      </c>
      <c r="AI264" s="17">
        <v>858.25</v>
      </c>
      <c r="AJ264" s="17">
        <v>745.09799999999996</v>
      </c>
      <c r="AK264" s="17">
        <v>787.02200000000005</v>
      </c>
      <c r="AL264" s="17">
        <v>839.12800000000004</v>
      </c>
      <c r="AM264" s="17">
        <v>786.10400000000004</v>
      </c>
      <c r="AN264" s="17">
        <v>786.10400000000004</v>
      </c>
      <c r="AO264" s="17">
        <v>767.07100000000003</v>
      </c>
      <c r="AP264" s="17">
        <v>815.21</v>
      </c>
    </row>
    <row r="265" spans="1:42" x14ac:dyDescent="0.35">
      <c r="A265" s="52"/>
      <c r="B265" s="17">
        <v>734.75599999999997</v>
      </c>
      <c r="C265" s="17">
        <v>734.75599999999997</v>
      </c>
      <c r="D265" s="17">
        <v>714.37199999999996</v>
      </c>
      <c r="E265" s="17">
        <v>772.82899999999995</v>
      </c>
      <c r="F265" s="17">
        <v>770.88499999999999</v>
      </c>
      <c r="G265" s="17">
        <v>786.58600000000001</v>
      </c>
      <c r="H265" s="17">
        <v>778.86</v>
      </c>
      <c r="I265" s="17">
        <v>736.12199999999996</v>
      </c>
      <c r="J265" s="17">
        <v>744.16800000000001</v>
      </c>
      <c r="K265" s="17">
        <v>776.37900000000002</v>
      </c>
      <c r="L265" s="17">
        <v>739.35500000000002</v>
      </c>
      <c r="M265" s="17">
        <v>775.197</v>
      </c>
      <c r="N265" s="17">
        <v>725.41700000000003</v>
      </c>
      <c r="O265" s="17">
        <v>758.44200000000001</v>
      </c>
      <c r="P265" s="17">
        <v>761.36400000000003</v>
      </c>
      <c r="Q265" s="17">
        <v>768.41700000000003</v>
      </c>
      <c r="R265" s="17">
        <v>759.721</v>
      </c>
      <c r="S265" s="17">
        <v>758.84900000000005</v>
      </c>
      <c r="T265" s="17">
        <v>802.61</v>
      </c>
      <c r="U265" s="17">
        <v>778.49</v>
      </c>
      <c r="V265" s="17">
        <v>751.08500000000004</v>
      </c>
      <c r="W265" s="17">
        <v>740.81</v>
      </c>
      <c r="X265" s="17">
        <v>715.99400000000003</v>
      </c>
      <c r="Y265" s="17">
        <v>670.12099999999998</v>
      </c>
      <c r="Z265" s="17">
        <v>724.74400000000003</v>
      </c>
      <c r="AA265" s="17">
        <v>771.25699999999995</v>
      </c>
      <c r="AB265" s="17">
        <v>692.79100000000005</v>
      </c>
      <c r="AC265" s="17">
        <v>662.53</v>
      </c>
      <c r="AD265" s="17">
        <v>791.62099999999998</v>
      </c>
      <c r="AE265" s="17">
        <v>798.05100000000004</v>
      </c>
      <c r="AF265" s="17">
        <v>785.15800000000002</v>
      </c>
      <c r="AG265" s="17">
        <v>858.46600000000001</v>
      </c>
      <c r="AH265" s="17">
        <v>858.46600000000001</v>
      </c>
      <c r="AI265" s="17">
        <v>858.46600000000001</v>
      </c>
      <c r="AJ265" s="17">
        <v>745.15899999999999</v>
      </c>
      <c r="AK265" s="17">
        <v>787.35199999999998</v>
      </c>
      <c r="AL265" s="17">
        <v>839.2</v>
      </c>
      <c r="AM265" s="17">
        <v>786.83600000000001</v>
      </c>
      <c r="AN265" s="17">
        <v>786.83600000000001</v>
      </c>
      <c r="AO265" s="17">
        <v>767.42700000000002</v>
      </c>
      <c r="AP265" s="17">
        <v>815.46199999999999</v>
      </c>
    </row>
    <row r="266" spans="1:42" x14ac:dyDescent="0.35">
      <c r="A266" s="52"/>
      <c r="B266" s="17">
        <v>736.04399999999998</v>
      </c>
      <c r="C266" s="17">
        <v>736.04399999999998</v>
      </c>
      <c r="D266" s="17">
        <v>714.61500000000001</v>
      </c>
      <c r="E266" s="17">
        <v>772.88800000000003</v>
      </c>
      <c r="F266" s="17">
        <v>771.06100000000004</v>
      </c>
      <c r="G266" s="17">
        <v>786.93700000000001</v>
      </c>
      <c r="H266" s="17">
        <v>779.20299999999997</v>
      </c>
      <c r="I266" s="17">
        <v>736.62699999999995</v>
      </c>
      <c r="J266" s="17">
        <v>744.17399999999998</v>
      </c>
      <c r="K266" s="17">
        <v>776.53399999999999</v>
      </c>
      <c r="L266" s="17">
        <v>739.77499999999998</v>
      </c>
      <c r="M266" s="17">
        <v>775.32399999999996</v>
      </c>
      <c r="N266" s="17">
        <v>726.32100000000003</v>
      </c>
      <c r="O266" s="17">
        <v>758.73800000000006</v>
      </c>
      <c r="P266" s="17">
        <v>762.39300000000003</v>
      </c>
      <c r="Q266" s="17">
        <v>768.74300000000005</v>
      </c>
      <c r="R266" s="17">
        <v>759.80899999999997</v>
      </c>
      <c r="S266" s="17">
        <v>760.08699999999999</v>
      </c>
      <c r="T266" s="17">
        <v>803.16300000000001</v>
      </c>
      <c r="U266" s="17">
        <v>778.87599999999998</v>
      </c>
      <c r="V266" s="17">
        <v>751.14599999999996</v>
      </c>
      <c r="W266" s="17">
        <v>743.01800000000003</v>
      </c>
      <c r="X266" s="17">
        <v>716.10699999999997</v>
      </c>
      <c r="Y266" s="17">
        <v>670.13400000000001</v>
      </c>
      <c r="Z266" s="17">
        <v>724.88699999999994</v>
      </c>
      <c r="AA266" s="17">
        <v>771.29899999999998</v>
      </c>
      <c r="AB266" s="17">
        <v>692.83</v>
      </c>
      <c r="AC266" s="17">
        <v>662.81299999999999</v>
      </c>
      <c r="AD266" s="17">
        <v>792.12199999999996</v>
      </c>
      <c r="AE266" s="17">
        <v>798.64499999999998</v>
      </c>
      <c r="AF266" s="17">
        <v>785.29100000000005</v>
      </c>
      <c r="AG266" s="17">
        <v>858.82299999999998</v>
      </c>
      <c r="AH266" s="17">
        <v>858.82299999999998</v>
      </c>
      <c r="AI266" s="17">
        <v>858.82299999999998</v>
      </c>
      <c r="AJ266" s="17">
        <v>745.84100000000001</v>
      </c>
      <c r="AK266" s="17">
        <v>787.43299999999999</v>
      </c>
      <c r="AL266" s="17">
        <v>839.31700000000001</v>
      </c>
      <c r="AM266" s="17">
        <v>788.48</v>
      </c>
      <c r="AN266" s="17">
        <v>788.48</v>
      </c>
      <c r="AO266" s="17">
        <v>767.90899999999999</v>
      </c>
      <c r="AP266" s="17">
        <v>816.17100000000005</v>
      </c>
    </row>
    <row r="267" spans="1:42" x14ac:dyDescent="0.35">
      <c r="A267" s="52"/>
      <c r="B267" s="17">
        <v>737.49900000000002</v>
      </c>
      <c r="C267" s="17">
        <v>737.49900000000002</v>
      </c>
      <c r="D267" s="17">
        <v>715.41800000000001</v>
      </c>
      <c r="E267" s="17">
        <v>773.19299999999998</v>
      </c>
      <c r="F267" s="17">
        <v>771.61500000000001</v>
      </c>
      <c r="G267" s="17">
        <v>787.08199999999999</v>
      </c>
      <c r="H267" s="17">
        <v>779.31500000000005</v>
      </c>
      <c r="I267" s="17">
        <v>737.33799999999997</v>
      </c>
      <c r="J267" s="17">
        <v>744.30100000000004</v>
      </c>
      <c r="K267" s="17">
        <v>776.65200000000004</v>
      </c>
      <c r="L267" s="17">
        <v>740.25199999999995</v>
      </c>
      <c r="M267" s="17">
        <v>776.08</v>
      </c>
      <c r="N267" s="17">
        <v>726.55200000000002</v>
      </c>
      <c r="O267" s="17">
        <v>758.88099999999997</v>
      </c>
      <c r="P267" s="17">
        <v>762.65700000000004</v>
      </c>
      <c r="Q267" s="17">
        <v>769.83699999999999</v>
      </c>
      <c r="R267" s="17">
        <v>761.00800000000004</v>
      </c>
      <c r="S267" s="17">
        <v>760.26400000000001</v>
      </c>
      <c r="T267" s="17">
        <v>803.351</v>
      </c>
      <c r="U267" s="17">
        <v>779.73400000000004</v>
      </c>
      <c r="V267" s="17">
        <v>751.23</v>
      </c>
      <c r="W267" s="17">
        <v>743.505</v>
      </c>
      <c r="X267" s="17">
        <v>716.31500000000005</v>
      </c>
      <c r="Y267" s="17">
        <v>670.31399999999996</v>
      </c>
      <c r="Z267" s="17">
        <v>724.96199999999999</v>
      </c>
      <c r="AA267" s="17">
        <v>771.78399999999999</v>
      </c>
      <c r="AB267" s="17">
        <v>693.24</v>
      </c>
      <c r="AC267" s="17">
        <v>664.625</v>
      </c>
      <c r="AD267" s="17">
        <v>794.67700000000002</v>
      </c>
      <c r="AE267" s="17">
        <v>799.71900000000005</v>
      </c>
      <c r="AF267" s="17">
        <v>785.58399999999995</v>
      </c>
      <c r="AG267" s="17">
        <v>859.755</v>
      </c>
      <c r="AH267" s="17">
        <v>859.755</v>
      </c>
      <c r="AI267" s="17">
        <v>859.755</v>
      </c>
      <c r="AJ267" s="17">
        <v>745.89300000000003</v>
      </c>
      <c r="AK267" s="17">
        <v>788.12</v>
      </c>
      <c r="AL267" s="17">
        <v>839.49900000000002</v>
      </c>
      <c r="AM267" s="17">
        <v>788.92899999999997</v>
      </c>
      <c r="AN267" s="17">
        <v>788.92899999999997</v>
      </c>
      <c r="AO267" s="17">
        <v>768.63</v>
      </c>
      <c r="AP267" s="17">
        <v>817.14400000000001</v>
      </c>
    </row>
    <row r="268" spans="1:42" x14ac:dyDescent="0.35">
      <c r="A268" s="52"/>
      <c r="B268" s="17">
        <v>737.59</v>
      </c>
      <c r="C268" s="17">
        <v>737.59</v>
      </c>
      <c r="D268" s="17">
        <v>716.62599999999998</v>
      </c>
      <c r="E268" s="17">
        <v>774.82899999999995</v>
      </c>
      <c r="F268" s="17">
        <v>771.88400000000001</v>
      </c>
      <c r="G268" s="17">
        <v>787.33100000000002</v>
      </c>
      <c r="H268" s="17">
        <v>779.46900000000005</v>
      </c>
      <c r="I268" s="17">
        <v>737.82500000000005</v>
      </c>
      <c r="J268" s="17">
        <v>745.05200000000002</v>
      </c>
      <c r="K268" s="17">
        <v>778.01700000000005</v>
      </c>
      <c r="L268" s="17">
        <v>741.38599999999997</v>
      </c>
      <c r="M268" s="17">
        <v>776.42100000000005</v>
      </c>
      <c r="N268" s="17">
        <v>726.85900000000004</v>
      </c>
      <c r="O268" s="17">
        <v>759.12199999999996</v>
      </c>
      <c r="P268" s="17">
        <v>763.22299999999996</v>
      </c>
      <c r="Q268" s="17">
        <v>770.54899999999998</v>
      </c>
      <c r="R268" s="17">
        <v>761.08399999999995</v>
      </c>
      <c r="S268" s="17">
        <v>761.471</v>
      </c>
      <c r="T268" s="17">
        <v>804.43700000000001</v>
      </c>
      <c r="U268" s="17">
        <v>779.80200000000002</v>
      </c>
      <c r="V268" s="17">
        <v>751.32299999999998</v>
      </c>
      <c r="W268" s="17">
        <v>743.90599999999995</v>
      </c>
      <c r="X268" s="17">
        <v>716.83100000000002</v>
      </c>
      <c r="Y268" s="17">
        <v>672.12300000000005</v>
      </c>
      <c r="Z268" s="17">
        <v>725.14599999999996</v>
      </c>
      <c r="AA268" s="17">
        <v>772.58399999999995</v>
      </c>
      <c r="AB268" s="17">
        <v>693.29399999999998</v>
      </c>
      <c r="AC268" s="17">
        <v>665.35400000000004</v>
      </c>
      <c r="AD268" s="17">
        <v>794.76700000000005</v>
      </c>
      <c r="AE268" s="17">
        <v>800.22199999999998</v>
      </c>
      <c r="AF268" s="17">
        <v>785.81</v>
      </c>
      <c r="AG268" s="17">
        <v>859.94899999999996</v>
      </c>
      <c r="AH268" s="17">
        <v>859.94899999999996</v>
      </c>
      <c r="AI268" s="17">
        <v>859.94899999999996</v>
      </c>
      <c r="AJ268" s="17">
        <v>747.31200000000001</v>
      </c>
      <c r="AK268" s="17">
        <v>788.32899999999995</v>
      </c>
      <c r="AL268" s="17">
        <v>839.58600000000001</v>
      </c>
      <c r="AM268" s="17">
        <v>788.95</v>
      </c>
      <c r="AN268" s="17">
        <v>788.95</v>
      </c>
      <c r="AO268" s="17">
        <v>769.43200000000002</v>
      </c>
      <c r="AP268" s="17">
        <v>817.27200000000005</v>
      </c>
    </row>
    <row r="269" spans="1:42" x14ac:dyDescent="0.35">
      <c r="A269" s="52"/>
      <c r="B269" s="17">
        <v>737.65099999999995</v>
      </c>
      <c r="C269" s="17">
        <v>737.65099999999995</v>
      </c>
      <c r="D269" s="17">
        <v>716.82399999999996</v>
      </c>
      <c r="E269" s="17">
        <v>775.16099999999994</v>
      </c>
      <c r="F269" s="17">
        <v>772.005</v>
      </c>
      <c r="G269" s="17">
        <v>787.51</v>
      </c>
      <c r="H269" s="17">
        <v>779.96199999999999</v>
      </c>
      <c r="I269" s="17">
        <v>738.428</v>
      </c>
      <c r="J269" s="17">
        <v>745.245</v>
      </c>
      <c r="K269" s="17">
        <v>778.65599999999995</v>
      </c>
      <c r="L269" s="17">
        <v>741.45</v>
      </c>
      <c r="M269" s="17">
        <v>777.16700000000003</v>
      </c>
      <c r="N269" s="17">
        <v>726.93899999999996</v>
      </c>
      <c r="O269" s="17">
        <v>759.39099999999996</v>
      </c>
      <c r="P269" s="17">
        <v>763.61699999999996</v>
      </c>
      <c r="Q269" s="17">
        <v>771.88</v>
      </c>
      <c r="R269" s="17">
        <v>761.44100000000003</v>
      </c>
      <c r="S269" s="17">
        <v>762.01400000000001</v>
      </c>
      <c r="T269" s="17">
        <v>804.44</v>
      </c>
      <c r="U269" s="17">
        <v>780.09299999999996</v>
      </c>
      <c r="V269" s="17">
        <v>751.51700000000005</v>
      </c>
      <c r="W269" s="17">
        <v>744.91499999999996</v>
      </c>
      <c r="X269" s="17">
        <v>717.76099999999997</v>
      </c>
      <c r="Y269" s="17">
        <v>672.23599999999999</v>
      </c>
      <c r="Z269" s="17">
        <v>725.71500000000003</v>
      </c>
      <c r="AA269" s="17">
        <v>773.46600000000001</v>
      </c>
      <c r="AB269" s="17">
        <v>693.30899999999997</v>
      </c>
      <c r="AC269" s="17">
        <v>669.37</v>
      </c>
      <c r="AD269" s="17">
        <v>795.21500000000003</v>
      </c>
      <c r="AE269" s="17">
        <v>801.05200000000002</v>
      </c>
      <c r="AF269" s="17">
        <v>786.00900000000001</v>
      </c>
      <c r="AG269" s="17">
        <v>860.46199999999999</v>
      </c>
      <c r="AH269" s="17">
        <v>860.46199999999999</v>
      </c>
      <c r="AI269" s="17">
        <v>860.46199999999999</v>
      </c>
      <c r="AJ269" s="17">
        <v>749.38199999999995</v>
      </c>
      <c r="AK269" s="17">
        <v>789.18499999999995</v>
      </c>
      <c r="AL269" s="17">
        <v>839.88499999999999</v>
      </c>
      <c r="AM269" s="17">
        <v>789.10799999999995</v>
      </c>
      <c r="AN269" s="17">
        <v>789.10799999999995</v>
      </c>
      <c r="AO269" s="17">
        <v>770.18600000000004</v>
      </c>
      <c r="AP269" s="17">
        <v>817.952</v>
      </c>
    </row>
    <row r="270" spans="1:42" x14ac:dyDescent="0.35">
      <c r="A270" s="52"/>
      <c r="B270" s="17">
        <v>737.75900000000001</v>
      </c>
      <c r="C270" s="17">
        <v>737.75900000000001</v>
      </c>
      <c r="D270" s="17">
        <v>717.14099999999996</v>
      </c>
      <c r="E270" s="17">
        <v>776.66800000000001</v>
      </c>
      <c r="F270" s="17">
        <v>772.60199999999998</v>
      </c>
      <c r="G270" s="17">
        <v>787.51</v>
      </c>
      <c r="H270" s="17">
        <v>780.48900000000003</v>
      </c>
      <c r="I270" s="17">
        <v>738.98900000000003</v>
      </c>
      <c r="J270" s="17">
        <v>745.27800000000002</v>
      </c>
      <c r="K270" s="17">
        <v>778.79</v>
      </c>
      <c r="L270" s="17">
        <v>741.57399999999996</v>
      </c>
      <c r="M270" s="17">
        <v>777.52099999999996</v>
      </c>
      <c r="N270" s="17">
        <v>727.19500000000005</v>
      </c>
      <c r="O270" s="17">
        <v>760.31899999999996</v>
      </c>
      <c r="P270" s="17">
        <v>763.77700000000004</v>
      </c>
      <c r="Q270" s="17">
        <v>772.67700000000002</v>
      </c>
      <c r="R270" s="17">
        <v>762.43799999999999</v>
      </c>
      <c r="S270" s="17">
        <v>762.423</v>
      </c>
      <c r="T270" s="17">
        <v>804.68200000000002</v>
      </c>
      <c r="U270" s="17">
        <v>781.423</v>
      </c>
      <c r="V270" s="17">
        <v>752.048</v>
      </c>
      <c r="W270" s="17">
        <v>745.01599999999996</v>
      </c>
      <c r="X270" s="17">
        <v>718.22699999999998</v>
      </c>
      <c r="Y270" s="17">
        <v>672.62</v>
      </c>
      <c r="Z270" s="17">
        <v>726.923</v>
      </c>
      <c r="AA270" s="17">
        <v>773.6</v>
      </c>
      <c r="AB270" s="17">
        <v>693.654</v>
      </c>
      <c r="AC270" s="17">
        <v>669.51900000000001</v>
      </c>
      <c r="AD270" s="17">
        <v>795.98299999999995</v>
      </c>
      <c r="AE270" s="17">
        <v>801.37400000000002</v>
      </c>
      <c r="AF270" s="17">
        <v>786.54200000000003</v>
      </c>
      <c r="AG270" s="17">
        <v>860.59500000000003</v>
      </c>
      <c r="AH270" s="17">
        <v>860.59500000000003</v>
      </c>
      <c r="AI270" s="17">
        <v>860.59500000000003</v>
      </c>
      <c r="AJ270" s="17">
        <v>749.53599999999994</v>
      </c>
      <c r="AK270" s="17">
        <v>789.27200000000005</v>
      </c>
      <c r="AL270" s="17">
        <v>839.88599999999997</v>
      </c>
      <c r="AM270" s="17">
        <v>790.10799999999995</v>
      </c>
      <c r="AN270" s="17">
        <v>790.10799999999995</v>
      </c>
      <c r="AO270" s="17">
        <v>770.84799999999996</v>
      </c>
      <c r="AP270" s="17">
        <v>818.05899999999997</v>
      </c>
    </row>
    <row r="271" spans="1:42" x14ac:dyDescent="0.35">
      <c r="A271" s="52"/>
      <c r="B271" s="17">
        <v>738.25699999999995</v>
      </c>
      <c r="C271" s="17">
        <v>738.25699999999995</v>
      </c>
      <c r="D271" s="17">
        <v>717.18100000000004</v>
      </c>
      <c r="E271" s="17">
        <v>778.51900000000001</v>
      </c>
      <c r="F271" s="17">
        <v>775.01</v>
      </c>
      <c r="G271" s="17">
        <v>787.78</v>
      </c>
      <c r="H271" s="17">
        <v>780.5</v>
      </c>
      <c r="I271" s="17">
        <v>739.40899999999999</v>
      </c>
      <c r="J271" s="17">
        <v>745.51499999999999</v>
      </c>
      <c r="K271" s="17">
        <v>779.125</v>
      </c>
      <c r="L271" s="17">
        <v>741.61300000000006</v>
      </c>
      <c r="M271" s="17">
        <v>779.96699999999998</v>
      </c>
      <c r="N271" s="17">
        <v>727.447</v>
      </c>
      <c r="O271" s="17">
        <v>760.64099999999996</v>
      </c>
      <c r="P271" s="17">
        <v>763.928</v>
      </c>
      <c r="Q271" s="17">
        <v>772.75199999999995</v>
      </c>
      <c r="R271" s="17">
        <v>763.03700000000003</v>
      </c>
      <c r="S271" s="17">
        <v>762.43899999999996</v>
      </c>
      <c r="T271" s="17">
        <v>804.78599999999994</v>
      </c>
      <c r="U271" s="17">
        <v>782.30200000000002</v>
      </c>
      <c r="V271" s="17">
        <v>752.54100000000005</v>
      </c>
      <c r="W271" s="17">
        <v>745.82399999999996</v>
      </c>
      <c r="X271" s="17">
        <v>719.17200000000003</v>
      </c>
      <c r="Y271" s="17">
        <v>673.14599999999996</v>
      </c>
      <c r="Z271" s="17">
        <v>727.64800000000002</v>
      </c>
      <c r="AA271" s="17">
        <v>774.96799999999996</v>
      </c>
      <c r="AB271" s="17">
        <v>694.27499999999998</v>
      </c>
      <c r="AC271" s="17">
        <v>670.52700000000004</v>
      </c>
      <c r="AD271" s="17">
        <v>797.48400000000004</v>
      </c>
      <c r="AE271" s="17">
        <v>801.524</v>
      </c>
      <c r="AF271" s="17">
        <v>786.89200000000005</v>
      </c>
      <c r="AG271" s="17">
        <v>863.90899999999999</v>
      </c>
      <c r="AH271" s="17">
        <v>863.90899999999999</v>
      </c>
      <c r="AI271" s="17">
        <v>863.90899999999999</v>
      </c>
      <c r="AJ271" s="17">
        <v>750.00199999999995</v>
      </c>
      <c r="AK271" s="17">
        <v>789.89700000000005</v>
      </c>
      <c r="AL271" s="17">
        <v>839.923</v>
      </c>
      <c r="AM271" s="17">
        <v>790.96699999999998</v>
      </c>
      <c r="AN271" s="17">
        <v>790.96699999999998</v>
      </c>
      <c r="AO271" s="17">
        <v>770.96900000000005</v>
      </c>
      <c r="AP271" s="17">
        <v>818.17399999999998</v>
      </c>
    </row>
    <row r="272" spans="1:42" x14ac:dyDescent="0.35">
      <c r="A272" s="52"/>
      <c r="B272" s="17">
        <v>738.60199999999998</v>
      </c>
      <c r="C272" s="17">
        <v>738.60199999999998</v>
      </c>
      <c r="D272" s="17">
        <v>717.23</v>
      </c>
      <c r="E272" s="17">
        <v>778.77099999999996</v>
      </c>
      <c r="F272" s="17">
        <v>775.37599999999998</v>
      </c>
      <c r="G272" s="17">
        <v>787.79399999999998</v>
      </c>
      <c r="H272" s="17">
        <v>780.80700000000002</v>
      </c>
      <c r="I272" s="17">
        <v>739.63300000000004</v>
      </c>
      <c r="J272" s="17">
        <v>745.58</v>
      </c>
      <c r="K272" s="17">
        <v>779.96600000000001</v>
      </c>
      <c r="L272" s="17">
        <v>741.81700000000001</v>
      </c>
      <c r="M272" s="17">
        <v>780.32</v>
      </c>
      <c r="N272" s="17">
        <v>727.98</v>
      </c>
      <c r="O272" s="17">
        <v>761.74300000000005</v>
      </c>
      <c r="P272" s="17">
        <v>764.03399999999999</v>
      </c>
      <c r="Q272" s="17">
        <v>772.78200000000004</v>
      </c>
      <c r="R272" s="17">
        <v>763.06899999999996</v>
      </c>
      <c r="S272" s="17">
        <v>762.56100000000004</v>
      </c>
      <c r="T272" s="17">
        <v>804.79300000000001</v>
      </c>
      <c r="U272" s="17">
        <v>782.33199999999999</v>
      </c>
      <c r="V272" s="17">
        <v>753.30700000000002</v>
      </c>
      <c r="W272" s="17">
        <v>745.98500000000001</v>
      </c>
      <c r="X272" s="17">
        <v>719.78499999999997</v>
      </c>
      <c r="Y272" s="17">
        <v>673.35699999999997</v>
      </c>
      <c r="Z272" s="17">
        <v>727.96</v>
      </c>
      <c r="AA272" s="17">
        <v>775.04399999999998</v>
      </c>
      <c r="AB272" s="17">
        <v>695.53800000000001</v>
      </c>
      <c r="AC272" s="17">
        <v>670.56700000000001</v>
      </c>
      <c r="AD272" s="17">
        <v>799.92</v>
      </c>
      <c r="AE272" s="17">
        <v>802.42</v>
      </c>
      <c r="AF272" s="17">
        <v>787.11199999999997</v>
      </c>
      <c r="AG272" s="17">
        <v>864.125</v>
      </c>
      <c r="AH272" s="17">
        <v>864.125</v>
      </c>
      <c r="AI272" s="17">
        <v>864.125</v>
      </c>
      <c r="AJ272" s="17">
        <v>750.33699999999999</v>
      </c>
      <c r="AK272" s="17">
        <v>790.48699999999997</v>
      </c>
      <c r="AL272" s="17">
        <v>841.05100000000004</v>
      </c>
      <c r="AM272" s="17">
        <v>791.16700000000003</v>
      </c>
      <c r="AN272" s="17">
        <v>791.16700000000003</v>
      </c>
      <c r="AO272" s="17">
        <v>771.23199999999997</v>
      </c>
      <c r="AP272" s="17">
        <v>818.69299999999998</v>
      </c>
    </row>
    <row r="273" spans="1:42" x14ac:dyDescent="0.35">
      <c r="A273" s="52"/>
      <c r="B273" s="17">
        <v>739.70500000000004</v>
      </c>
      <c r="C273" s="17">
        <v>739.70500000000004</v>
      </c>
      <c r="D273" s="17">
        <v>717.73800000000006</v>
      </c>
      <c r="E273" s="17">
        <v>780.17399999999998</v>
      </c>
      <c r="F273" s="17">
        <v>775.87</v>
      </c>
      <c r="G273" s="17">
        <v>788.50800000000004</v>
      </c>
      <c r="H273" s="17">
        <v>780.97</v>
      </c>
      <c r="I273" s="17">
        <v>739.74</v>
      </c>
      <c r="J273" s="17">
        <v>746.24599999999998</v>
      </c>
      <c r="K273" s="17">
        <v>780.08100000000002</v>
      </c>
      <c r="L273" s="17">
        <v>741.84699999999998</v>
      </c>
      <c r="M273" s="17">
        <v>781.23699999999997</v>
      </c>
      <c r="N273" s="17">
        <v>728.18899999999996</v>
      </c>
      <c r="O273" s="17">
        <v>761.86199999999997</v>
      </c>
      <c r="P273" s="17">
        <v>764.67399999999998</v>
      </c>
      <c r="Q273" s="17">
        <v>772.92</v>
      </c>
      <c r="R273" s="17">
        <v>763.596</v>
      </c>
      <c r="S273" s="17">
        <v>762.57</v>
      </c>
      <c r="T273" s="17">
        <v>805.36800000000005</v>
      </c>
      <c r="U273" s="17">
        <v>782.38</v>
      </c>
      <c r="V273" s="17">
        <v>753.39300000000003</v>
      </c>
      <c r="W273" s="17">
        <v>746.64300000000003</v>
      </c>
      <c r="X273" s="17">
        <v>721.125</v>
      </c>
      <c r="Y273" s="17">
        <v>675</v>
      </c>
      <c r="Z273" s="17">
        <v>728.56299999999999</v>
      </c>
      <c r="AA273" s="17">
        <v>775.49199999999996</v>
      </c>
      <c r="AB273" s="17">
        <v>695.57799999999997</v>
      </c>
      <c r="AC273" s="17">
        <v>671.88199999999995</v>
      </c>
      <c r="AD273" s="17">
        <v>800.274</v>
      </c>
      <c r="AE273" s="17">
        <v>803.03599999999994</v>
      </c>
      <c r="AF273" s="17">
        <v>787.779</v>
      </c>
      <c r="AG273" s="17">
        <v>864.46500000000003</v>
      </c>
      <c r="AH273" s="17">
        <v>864.46500000000003</v>
      </c>
      <c r="AI273" s="17">
        <v>864.46500000000003</v>
      </c>
      <c r="AJ273" s="17">
        <v>750.7</v>
      </c>
      <c r="AK273" s="17">
        <v>791.76400000000001</v>
      </c>
      <c r="AL273" s="17">
        <v>841.125</v>
      </c>
      <c r="AM273" s="17">
        <v>791.39099999999996</v>
      </c>
      <c r="AN273" s="17">
        <v>791.39099999999996</v>
      </c>
      <c r="AO273" s="17">
        <v>772.41399999999999</v>
      </c>
      <c r="AP273" s="17">
        <v>819.24099999999999</v>
      </c>
    </row>
    <row r="274" spans="1:42" x14ac:dyDescent="0.35">
      <c r="A274" s="52"/>
      <c r="B274" s="17">
        <v>740.596</v>
      </c>
      <c r="C274" s="17">
        <v>740.596</v>
      </c>
      <c r="D274" s="17">
        <v>717.75900000000001</v>
      </c>
      <c r="E274" s="17">
        <v>780.23599999999999</v>
      </c>
      <c r="F274" s="17">
        <v>776.29300000000001</v>
      </c>
      <c r="G274" s="17">
        <v>788.84199999999998</v>
      </c>
      <c r="H274" s="17">
        <v>780.97199999999998</v>
      </c>
      <c r="I274" s="17">
        <v>739.87900000000002</v>
      </c>
      <c r="J274" s="17">
        <v>746.54300000000001</v>
      </c>
      <c r="K274" s="17">
        <v>781.21699999999998</v>
      </c>
      <c r="L274" s="17">
        <v>741.93100000000004</v>
      </c>
      <c r="M274" s="17">
        <v>781.851</v>
      </c>
      <c r="N274" s="17">
        <v>728.33900000000006</v>
      </c>
      <c r="O274" s="17">
        <v>763.14499999999998</v>
      </c>
      <c r="P274" s="17">
        <v>765.6</v>
      </c>
      <c r="Q274" s="17">
        <v>773.09799999999996</v>
      </c>
      <c r="R274" s="17">
        <v>763.82399999999996</v>
      </c>
      <c r="S274" s="17">
        <v>763.452</v>
      </c>
      <c r="T274" s="17">
        <v>805.98699999999997</v>
      </c>
      <c r="U274" s="17">
        <v>783.26900000000001</v>
      </c>
      <c r="V274" s="17">
        <v>754.66800000000001</v>
      </c>
      <c r="W274" s="17">
        <v>747.02800000000002</v>
      </c>
      <c r="X274" s="17">
        <v>721.32600000000002</v>
      </c>
      <c r="Y274" s="17">
        <v>675.37300000000005</v>
      </c>
      <c r="Z274" s="17">
        <v>728.64700000000005</v>
      </c>
      <c r="AA274" s="17">
        <v>775.678</v>
      </c>
      <c r="AB274" s="17">
        <v>695.8</v>
      </c>
      <c r="AC274" s="17">
        <v>673.52599999999995</v>
      </c>
      <c r="AD274" s="17">
        <v>800.88400000000001</v>
      </c>
      <c r="AE274" s="17">
        <v>803.327</v>
      </c>
      <c r="AF274" s="17">
        <v>788.53499999999997</v>
      </c>
      <c r="AG274" s="17">
        <v>864.61800000000005</v>
      </c>
      <c r="AH274" s="17">
        <v>864.61800000000005</v>
      </c>
      <c r="AI274" s="17">
        <v>864.61800000000005</v>
      </c>
      <c r="AJ274" s="17">
        <v>750.79700000000003</v>
      </c>
      <c r="AK274" s="17">
        <v>792.09699999999998</v>
      </c>
      <c r="AL274" s="17">
        <v>841.55799999999999</v>
      </c>
      <c r="AM274" s="17">
        <v>791.46100000000001</v>
      </c>
      <c r="AN274" s="17">
        <v>791.46100000000001</v>
      </c>
      <c r="AO274" s="17">
        <v>772.74400000000003</v>
      </c>
      <c r="AP274" s="17">
        <v>819.71199999999999</v>
      </c>
    </row>
    <row r="275" spans="1:42" x14ac:dyDescent="0.35">
      <c r="A275" s="52"/>
      <c r="B275" s="17">
        <v>741.15300000000002</v>
      </c>
      <c r="C275" s="17">
        <v>741.15300000000002</v>
      </c>
      <c r="D275" s="17">
        <v>718.08399999999995</v>
      </c>
      <c r="E275" s="17">
        <v>780.28300000000002</v>
      </c>
      <c r="F275" s="17">
        <v>776.53700000000003</v>
      </c>
      <c r="G275" s="17">
        <v>789.10799999999995</v>
      </c>
      <c r="H275" s="17">
        <v>781.07899999999995</v>
      </c>
      <c r="I275" s="17">
        <v>740.53</v>
      </c>
      <c r="J275" s="17">
        <v>746.68299999999999</v>
      </c>
      <c r="K275" s="17">
        <v>781.58699999999999</v>
      </c>
      <c r="L275" s="17">
        <v>742.08900000000006</v>
      </c>
      <c r="M275" s="17">
        <v>782.07100000000003</v>
      </c>
      <c r="N275" s="17">
        <v>729.23400000000004</v>
      </c>
      <c r="O275" s="17">
        <v>764.59400000000005</v>
      </c>
      <c r="P275" s="17">
        <v>767.96299999999997</v>
      </c>
      <c r="Q275" s="17">
        <v>773.46299999999997</v>
      </c>
      <c r="R275" s="17">
        <v>764.88300000000004</v>
      </c>
      <c r="S275" s="17">
        <v>763.87699999999995</v>
      </c>
      <c r="T275" s="17">
        <v>807.28399999999999</v>
      </c>
      <c r="U275" s="17">
        <v>783.61400000000003</v>
      </c>
      <c r="V275" s="17">
        <v>754.7</v>
      </c>
      <c r="W275" s="17">
        <v>747.88</v>
      </c>
      <c r="X275" s="17">
        <v>721.95799999999997</v>
      </c>
      <c r="Y275" s="17">
        <v>677.71400000000006</v>
      </c>
      <c r="Z275" s="17">
        <v>729.63</v>
      </c>
      <c r="AA275" s="17">
        <v>775.98699999999997</v>
      </c>
      <c r="AB275" s="17">
        <v>695.97900000000004</v>
      </c>
      <c r="AC275" s="17">
        <v>673.96100000000001</v>
      </c>
      <c r="AD275" s="17">
        <v>802.18100000000004</v>
      </c>
      <c r="AE275" s="17">
        <v>803.995</v>
      </c>
      <c r="AF275" s="17">
        <v>790.87199999999996</v>
      </c>
      <c r="AG275" s="17">
        <v>865.19799999999998</v>
      </c>
      <c r="AH275" s="17">
        <v>865.19799999999998</v>
      </c>
      <c r="AI275" s="17">
        <v>865.19799999999998</v>
      </c>
      <c r="AJ275" s="17">
        <v>752.02499999999998</v>
      </c>
      <c r="AK275" s="17">
        <v>792.14300000000003</v>
      </c>
      <c r="AL275" s="17">
        <v>841.59900000000005</v>
      </c>
      <c r="AM275" s="17">
        <v>792.36800000000005</v>
      </c>
      <c r="AN275" s="17">
        <v>792.36800000000005</v>
      </c>
      <c r="AO275" s="17">
        <v>772.79200000000003</v>
      </c>
      <c r="AP275" s="17">
        <v>820.80399999999997</v>
      </c>
    </row>
    <row r="276" spans="1:42" x14ac:dyDescent="0.35">
      <c r="A276" s="52"/>
      <c r="B276" s="17">
        <v>741.54100000000005</v>
      </c>
      <c r="C276" s="17">
        <v>741.54100000000005</v>
      </c>
      <c r="D276" s="17">
        <v>718.46199999999999</v>
      </c>
      <c r="E276" s="17">
        <v>780.51599999999996</v>
      </c>
      <c r="F276" s="17">
        <v>777.86199999999997</v>
      </c>
      <c r="G276" s="17">
        <v>789.55499999999995</v>
      </c>
      <c r="H276" s="17">
        <v>781.60500000000002</v>
      </c>
      <c r="I276" s="17">
        <v>740.60299999999995</v>
      </c>
      <c r="J276" s="17">
        <v>747.37900000000002</v>
      </c>
      <c r="K276" s="17">
        <v>782.34900000000005</v>
      </c>
      <c r="L276" s="17">
        <v>742.14499999999998</v>
      </c>
      <c r="M276" s="17">
        <v>782.22799999999995</v>
      </c>
      <c r="N276" s="17">
        <v>729.37199999999996</v>
      </c>
      <c r="O276" s="17">
        <v>764.99</v>
      </c>
      <c r="P276" s="17">
        <v>769.25199999999995</v>
      </c>
      <c r="Q276" s="17">
        <v>773.98599999999999</v>
      </c>
      <c r="R276" s="17">
        <v>764.89400000000001</v>
      </c>
      <c r="S276" s="17">
        <v>764.00900000000001</v>
      </c>
      <c r="T276" s="17">
        <v>808.24599999999998</v>
      </c>
      <c r="U276" s="17">
        <v>784.58799999999997</v>
      </c>
      <c r="V276" s="17">
        <v>754.93499999999995</v>
      </c>
      <c r="W276" s="17">
        <v>748.23500000000001</v>
      </c>
      <c r="X276" s="17">
        <v>724.00599999999997</v>
      </c>
      <c r="Y276" s="17">
        <v>678.36199999999997</v>
      </c>
      <c r="Z276" s="17">
        <v>731.29100000000005</v>
      </c>
      <c r="AA276" s="17">
        <v>776.07899999999995</v>
      </c>
      <c r="AB276" s="17">
        <v>696.17499999999995</v>
      </c>
      <c r="AC276" s="17">
        <v>674.13</v>
      </c>
      <c r="AD276" s="17">
        <v>802.48</v>
      </c>
      <c r="AE276" s="17">
        <v>804.14700000000005</v>
      </c>
      <c r="AF276" s="17">
        <v>791.08</v>
      </c>
      <c r="AG276" s="17">
        <v>865.37900000000002</v>
      </c>
      <c r="AH276" s="17">
        <v>865.37900000000002</v>
      </c>
      <c r="AI276" s="17">
        <v>865.37900000000002</v>
      </c>
      <c r="AJ276" s="17">
        <v>752.33100000000002</v>
      </c>
      <c r="AK276" s="17">
        <v>792.39800000000002</v>
      </c>
      <c r="AL276" s="17">
        <v>841.82600000000002</v>
      </c>
      <c r="AM276" s="17">
        <v>792.37599999999998</v>
      </c>
      <c r="AN276" s="17">
        <v>792.37599999999998</v>
      </c>
      <c r="AO276" s="17">
        <v>772.87099999999998</v>
      </c>
      <c r="AP276" s="17">
        <v>821.09299999999996</v>
      </c>
    </row>
    <row r="277" spans="1:42" x14ac:dyDescent="0.35">
      <c r="A277" s="52"/>
      <c r="B277" s="17">
        <v>741.67700000000002</v>
      </c>
      <c r="C277" s="17">
        <v>741.67700000000002</v>
      </c>
      <c r="D277" s="17">
        <v>718.66499999999996</v>
      </c>
      <c r="E277" s="17">
        <v>780.7</v>
      </c>
      <c r="F277" s="17">
        <v>778.04100000000005</v>
      </c>
      <c r="G277" s="17">
        <v>789.72299999999996</v>
      </c>
      <c r="H277" s="17">
        <v>781.98299999999995</v>
      </c>
      <c r="I277" s="17">
        <v>741.11699999999996</v>
      </c>
      <c r="J277" s="17">
        <v>747.39800000000002</v>
      </c>
      <c r="K277" s="17">
        <v>782.74099999999999</v>
      </c>
      <c r="L277" s="17">
        <v>742.18200000000002</v>
      </c>
      <c r="M277" s="17">
        <v>782.46500000000003</v>
      </c>
      <c r="N277" s="17">
        <v>729.52</v>
      </c>
      <c r="O277" s="17">
        <v>765.05700000000002</v>
      </c>
      <c r="P277" s="17">
        <v>769.55799999999999</v>
      </c>
      <c r="Q277" s="17">
        <v>774.40800000000002</v>
      </c>
      <c r="R277" s="17">
        <v>765.78300000000002</v>
      </c>
      <c r="S277" s="17">
        <v>764.51199999999994</v>
      </c>
      <c r="T277" s="17">
        <v>808.50599999999997</v>
      </c>
      <c r="U277" s="17">
        <v>784.65300000000002</v>
      </c>
      <c r="V277" s="17">
        <v>755.36</v>
      </c>
      <c r="W277" s="17">
        <v>748.30600000000004</v>
      </c>
      <c r="X277" s="17">
        <v>724.21799999999996</v>
      </c>
      <c r="Y277" s="17">
        <v>679.21699999999998</v>
      </c>
      <c r="Z277" s="17">
        <v>731.97699999999998</v>
      </c>
      <c r="AA277" s="17">
        <v>776.09799999999996</v>
      </c>
      <c r="AB277" s="17">
        <v>696.94</v>
      </c>
      <c r="AC277" s="17">
        <v>674.36400000000003</v>
      </c>
      <c r="AD277" s="17">
        <v>803.19</v>
      </c>
      <c r="AE277" s="17">
        <v>804.39300000000003</v>
      </c>
      <c r="AF277" s="17">
        <v>791.87</v>
      </c>
      <c r="AG277" s="17">
        <v>865.43100000000004</v>
      </c>
      <c r="AH277" s="17">
        <v>865.43100000000004</v>
      </c>
      <c r="AI277" s="17">
        <v>865.43100000000004</v>
      </c>
      <c r="AJ277" s="17">
        <v>752.83100000000002</v>
      </c>
      <c r="AK277" s="17">
        <v>793.48199999999997</v>
      </c>
      <c r="AL277" s="17">
        <v>842.10599999999999</v>
      </c>
      <c r="AM277" s="17">
        <v>792.99800000000005</v>
      </c>
      <c r="AN277" s="17">
        <v>792.99800000000005</v>
      </c>
      <c r="AO277" s="17">
        <v>773.58500000000004</v>
      </c>
      <c r="AP277" s="17">
        <v>821.16399999999999</v>
      </c>
    </row>
    <row r="278" spans="1:42" x14ac:dyDescent="0.35">
      <c r="A278" s="52"/>
      <c r="B278" s="17">
        <v>741.77599999999995</v>
      </c>
      <c r="C278" s="17">
        <v>741.77599999999995</v>
      </c>
      <c r="D278" s="17">
        <v>718.92700000000002</v>
      </c>
      <c r="E278" s="17">
        <v>781.31899999999996</v>
      </c>
      <c r="F278" s="17">
        <v>778.76</v>
      </c>
      <c r="G278" s="17">
        <v>790.04899999999998</v>
      </c>
      <c r="H278" s="17">
        <v>782.96600000000001</v>
      </c>
      <c r="I278" s="17">
        <v>741.93799999999999</v>
      </c>
      <c r="J278" s="17">
        <v>747.63199999999995</v>
      </c>
      <c r="K278" s="17">
        <v>782.77300000000002</v>
      </c>
      <c r="L278" s="17">
        <v>742.27599999999995</v>
      </c>
      <c r="M278" s="17">
        <v>782.57600000000002</v>
      </c>
      <c r="N278" s="17">
        <v>729.85</v>
      </c>
      <c r="O278" s="17">
        <v>765.38199999999995</v>
      </c>
      <c r="P278" s="17">
        <v>771.70799999999997</v>
      </c>
      <c r="Q278" s="17">
        <v>774.95299999999997</v>
      </c>
      <c r="R278" s="17">
        <v>765.81399999999996</v>
      </c>
      <c r="S278" s="17">
        <v>765.09799999999996</v>
      </c>
      <c r="T278" s="17">
        <v>809.154</v>
      </c>
      <c r="U278" s="17">
        <v>784.80700000000002</v>
      </c>
      <c r="V278" s="17">
        <v>756.21699999999998</v>
      </c>
      <c r="W278" s="17">
        <v>748.79300000000001</v>
      </c>
      <c r="X278" s="17">
        <v>725.22900000000004</v>
      </c>
      <c r="Y278" s="17">
        <v>679.42399999999998</v>
      </c>
      <c r="Z278" s="17">
        <v>732.57299999999998</v>
      </c>
      <c r="AA278" s="17">
        <v>776.29100000000005</v>
      </c>
      <c r="AB278" s="17">
        <v>697.50699999999995</v>
      </c>
      <c r="AC278" s="17">
        <v>675.04399999999998</v>
      </c>
      <c r="AD278" s="17">
        <v>803.75900000000001</v>
      </c>
      <c r="AE278" s="17">
        <v>806.66</v>
      </c>
      <c r="AF278" s="17">
        <v>791.98500000000001</v>
      </c>
      <c r="AG278" s="17">
        <v>865.471</v>
      </c>
      <c r="AH278" s="17">
        <v>865.471</v>
      </c>
      <c r="AI278" s="17">
        <v>865.471</v>
      </c>
      <c r="AJ278" s="17">
        <v>752.89400000000001</v>
      </c>
      <c r="AK278" s="17">
        <v>793.88400000000001</v>
      </c>
      <c r="AL278" s="17">
        <v>842.59900000000005</v>
      </c>
      <c r="AM278" s="17">
        <v>793.16600000000005</v>
      </c>
      <c r="AN278" s="17">
        <v>793.16600000000005</v>
      </c>
      <c r="AO278" s="17">
        <v>774.05200000000002</v>
      </c>
      <c r="AP278" s="17">
        <v>821.21500000000003</v>
      </c>
    </row>
    <row r="279" spans="1:42" x14ac:dyDescent="0.35">
      <c r="A279" s="52"/>
      <c r="B279" s="17">
        <v>742.00699999999995</v>
      </c>
      <c r="C279" s="17">
        <v>742.00699999999995</v>
      </c>
      <c r="D279" s="17">
        <v>719.71799999999996</v>
      </c>
      <c r="E279" s="17">
        <v>781.46100000000001</v>
      </c>
      <c r="F279" s="17">
        <v>779.12599999999998</v>
      </c>
      <c r="G279" s="17">
        <v>790.56600000000003</v>
      </c>
      <c r="H279" s="17">
        <v>783.327</v>
      </c>
      <c r="I279" s="17">
        <v>742.76400000000001</v>
      </c>
      <c r="J279" s="17">
        <v>747.75300000000004</v>
      </c>
      <c r="K279" s="17">
        <v>782.86199999999997</v>
      </c>
      <c r="L279" s="17">
        <v>742.85500000000002</v>
      </c>
      <c r="M279" s="17">
        <v>783.61800000000005</v>
      </c>
      <c r="N279" s="17">
        <v>730.62800000000004</v>
      </c>
      <c r="O279" s="17">
        <v>765.72900000000004</v>
      </c>
      <c r="P279" s="17">
        <v>771.80700000000002</v>
      </c>
      <c r="Q279" s="17">
        <v>776.14</v>
      </c>
      <c r="R279" s="17">
        <v>766.04499999999996</v>
      </c>
      <c r="S279" s="17">
        <v>766.02599999999995</v>
      </c>
      <c r="T279" s="17">
        <v>810.22299999999996</v>
      </c>
      <c r="U279" s="17">
        <v>784.90300000000002</v>
      </c>
      <c r="V279" s="17">
        <v>756.76300000000003</v>
      </c>
      <c r="W279" s="17">
        <v>748.81299999999999</v>
      </c>
      <c r="X279" s="17">
        <v>725.25400000000002</v>
      </c>
      <c r="Y279" s="17">
        <v>682.68600000000004</v>
      </c>
      <c r="Z279" s="17">
        <v>734.42100000000005</v>
      </c>
      <c r="AA279" s="17">
        <v>776.36500000000001</v>
      </c>
      <c r="AB279" s="17">
        <v>697.94299999999998</v>
      </c>
      <c r="AC279" s="17">
        <v>675.53300000000002</v>
      </c>
      <c r="AD279" s="17">
        <v>805.23099999999999</v>
      </c>
      <c r="AE279" s="17">
        <v>807.33399999999995</v>
      </c>
      <c r="AF279" s="17">
        <v>792.63300000000004</v>
      </c>
      <c r="AG279" s="17">
        <v>865.55200000000002</v>
      </c>
      <c r="AH279" s="17">
        <v>865.55200000000002</v>
      </c>
      <c r="AI279" s="17">
        <v>865.55200000000002</v>
      </c>
      <c r="AJ279" s="17">
        <v>753.03300000000002</v>
      </c>
      <c r="AK279" s="17">
        <v>795.57</v>
      </c>
      <c r="AL279" s="17">
        <v>843.404</v>
      </c>
      <c r="AM279" s="17">
        <v>793.87099999999998</v>
      </c>
      <c r="AN279" s="17">
        <v>793.87099999999998</v>
      </c>
      <c r="AO279" s="17">
        <v>774.221</v>
      </c>
      <c r="AP279" s="17">
        <v>821.33500000000004</v>
      </c>
    </row>
    <row r="280" spans="1:42" x14ac:dyDescent="0.35">
      <c r="A280" s="52"/>
      <c r="B280" s="17">
        <v>742.18399999999997</v>
      </c>
      <c r="C280" s="17">
        <v>742.18399999999997</v>
      </c>
      <c r="D280" s="17">
        <v>720.22199999999998</v>
      </c>
      <c r="E280" s="17">
        <v>782.65200000000004</v>
      </c>
      <c r="F280" s="17">
        <v>780.27800000000002</v>
      </c>
      <c r="G280" s="17">
        <v>791.33799999999997</v>
      </c>
      <c r="H280" s="17">
        <v>783.52200000000005</v>
      </c>
      <c r="I280" s="17">
        <v>745.18200000000002</v>
      </c>
      <c r="J280" s="17">
        <v>747.98599999999999</v>
      </c>
      <c r="K280" s="17">
        <v>785.65800000000002</v>
      </c>
      <c r="L280" s="17">
        <v>743.21699999999998</v>
      </c>
      <c r="M280" s="17">
        <v>783.72799999999995</v>
      </c>
      <c r="N280" s="17">
        <v>730.71900000000005</v>
      </c>
      <c r="O280" s="17">
        <v>766.19100000000003</v>
      </c>
      <c r="P280" s="17">
        <v>773.08</v>
      </c>
      <c r="Q280" s="17">
        <v>776.63099999999997</v>
      </c>
      <c r="R280" s="17">
        <v>766.08</v>
      </c>
      <c r="S280" s="17">
        <v>766.92200000000003</v>
      </c>
      <c r="T280" s="17">
        <v>810.32100000000003</v>
      </c>
      <c r="U280" s="17">
        <v>784.93</v>
      </c>
      <c r="V280" s="17">
        <v>759.36900000000003</v>
      </c>
      <c r="W280" s="17">
        <v>749.23500000000001</v>
      </c>
      <c r="X280" s="17">
        <v>726.42100000000005</v>
      </c>
      <c r="Y280" s="17">
        <v>682.81399999999996</v>
      </c>
      <c r="Z280" s="17">
        <v>734.48299999999995</v>
      </c>
      <c r="AA280" s="17">
        <v>777.03399999999999</v>
      </c>
      <c r="AB280" s="17">
        <v>698.13099999999997</v>
      </c>
      <c r="AC280" s="17">
        <v>675.69</v>
      </c>
      <c r="AD280" s="17">
        <v>805.53499999999997</v>
      </c>
      <c r="AE280" s="17">
        <v>808.18200000000002</v>
      </c>
      <c r="AF280" s="17">
        <v>792.84799999999996</v>
      </c>
      <c r="AG280" s="17">
        <v>865.67600000000004</v>
      </c>
      <c r="AH280" s="17">
        <v>865.67600000000004</v>
      </c>
      <c r="AI280" s="17">
        <v>865.67600000000004</v>
      </c>
      <c r="AJ280" s="17">
        <v>753.19399999999996</v>
      </c>
      <c r="AK280" s="17">
        <v>795.68200000000002</v>
      </c>
      <c r="AL280" s="17">
        <v>843.625</v>
      </c>
      <c r="AM280" s="17">
        <v>794.32100000000003</v>
      </c>
      <c r="AN280" s="17">
        <v>794.32100000000003</v>
      </c>
      <c r="AO280" s="17">
        <v>774.50800000000004</v>
      </c>
      <c r="AP280" s="17">
        <v>821.59</v>
      </c>
    </row>
    <row r="281" spans="1:42" x14ac:dyDescent="0.35">
      <c r="A281" s="52"/>
      <c r="B281" s="17">
        <v>742.53899999999999</v>
      </c>
      <c r="C281" s="17">
        <v>742.53899999999999</v>
      </c>
      <c r="D281" s="17">
        <v>721.86500000000001</v>
      </c>
      <c r="E281" s="17">
        <v>783.12699999999995</v>
      </c>
      <c r="F281" s="17">
        <v>780.36800000000005</v>
      </c>
      <c r="G281" s="17">
        <v>792.45600000000002</v>
      </c>
      <c r="H281" s="17">
        <v>783.726</v>
      </c>
      <c r="I281" s="17">
        <v>746.81700000000001</v>
      </c>
      <c r="J281" s="17">
        <v>748.38400000000001</v>
      </c>
      <c r="K281" s="17">
        <v>786.18600000000004</v>
      </c>
      <c r="L281" s="17">
        <v>743.8</v>
      </c>
      <c r="M281" s="17">
        <v>784.10599999999999</v>
      </c>
      <c r="N281" s="17">
        <v>730.74699999999996</v>
      </c>
      <c r="O281" s="17">
        <v>767.27300000000002</v>
      </c>
      <c r="P281" s="17">
        <v>774.08</v>
      </c>
      <c r="Q281" s="17">
        <v>776.73400000000004</v>
      </c>
      <c r="R281" s="17">
        <v>766.41600000000005</v>
      </c>
      <c r="S281" s="17">
        <v>767.27099999999996</v>
      </c>
      <c r="T281" s="17">
        <v>811.65599999999995</v>
      </c>
      <c r="U281" s="17">
        <v>785.32799999999997</v>
      </c>
      <c r="V281" s="17">
        <v>760.41399999999999</v>
      </c>
      <c r="W281" s="17">
        <v>749.94899999999996</v>
      </c>
      <c r="X281" s="17">
        <v>726.60900000000004</v>
      </c>
      <c r="Y281" s="17">
        <v>683.68299999999999</v>
      </c>
      <c r="Z281" s="17">
        <v>735.12099999999998</v>
      </c>
      <c r="AA281" s="17">
        <v>779.61099999999999</v>
      </c>
      <c r="AB281" s="17">
        <v>698.56899999999996</v>
      </c>
      <c r="AC281" s="17">
        <v>676.71400000000006</v>
      </c>
      <c r="AD281" s="17">
        <v>805.53700000000003</v>
      </c>
      <c r="AE281" s="17">
        <v>809.54700000000003</v>
      </c>
      <c r="AF281" s="17">
        <v>793.97500000000002</v>
      </c>
      <c r="AG281" s="17">
        <v>866.90700000000004</v>
      </c>
      <c r="AH281" s="17">
        <v>866.90700000000004</v>
      </c>
      <c r="AI281" s="17">
        <v>866.90700000000004</v>
      </c>
      <c r="AJ281" s="17">
        <v>755.53</v>
      </c>
      <c r="AK281" s="17">
        <v>796.52700000000004</v>
      </c>
      <c r="AL281" s="17">
        <v>843.63</v>
      </c>
      <c r="AM281" s="17">
        <v>794.38599999999997</v>
      </c>
      <c r="AN281" s="17">
        <v>794.38599999999997</v>
      </c>
      <c r="AO281" s="17">
        <v>774.69799999999998</v>
      </c>
      <c r="AP281" s="17">
        <v>821.72500000000002</v>
      </c>
    </row>
    <row r="282" spans="1:42" x14ac:dyDescent="0.35">
      <c r="A282" s="52"/>
      <c r="B282" s="17">
        <v>743.59100000000001</v>
      </c>
      <c r="C282" s="17">
        <v>743.59100000000001</v>
      </c>
      <c r="D282" s="17">
        <v>722.18899999999996</v>
      </c>
      <c r="E282" s="17">
        <v>783.40700000000004</v>
      </c>
      <c r="F282" s="17">
        <v>780.52700000000004</v>
      </c>
      <c r="G282" s="17">
        <v>792.50599999999997</v>
      </c>
      <c r="H282" s="17">
        <v>783.79700000000003</v>
      </c>
      <c r="I282" s="17">
        <v>748.17499999999995</v>
      </c>
      <c r="J282" s="17">
        <v>748.745</v>
      </c>
      <c r="K282" s="17">
        <v>786.673</v>
      </c>
      <c r="L282" s="17">
        <v>744.154</v>
      </c>
      <c r="M282" s="17">
        <v>784.73599999999999</v>
      </c>
      <c r="N282" s="17">
        <v>731.42700000000002</v>
      </c>
      <c r="O282" s="17">
        <v>767.78499999999997</v>
      </c>
      <c r="P282" s="17">
        <v>774.10400000000004</v>
      </c>
      <c r="Q282" s="17">
        <v>776.84699999999998</v>
      </c>
      <c r="R282" s="17">
        <v>767.83299999999997</v>
      </c>
      <c r="S282" s="17">
        <v>767.63800000000003</v>
      </c>
      <c r="T282" s="17">
        <v>812.572</v>
      </c>
      <c r="U282" s="17">
        <v>787.85900000000004</v>
      </c>
      <c r="V282" s="17">
        <v>761.35900000000004</v>
      </c>
      <c r="W282" s="17">
        <v>750.36</v>
      </c>
      <c r="X282" s="17">
        <v>726.71</v>
      </c>
      <c r="Y282" s="17">
        <v>684.38400000000001</v>
      </c>
      <c r="Z282" s="17">
        <v>735.38699999999994</v>
      </c>
      <c r="AA282" s="17">
        <v>781.71799999999996</v>
      </c>
      <c r="AB282" s="17">
        <v>698.70699999999999</v>
      </c>
      <c r="AC282" s="17">
        <v>676.95899999999995</v>
      </c>
      <c r="AD282" s="17">
        <v>805.68799999999999</v>
      </c>
      <c r="AE282" s="17">
        <v>810.11</v>
      </c>
      <c r="AF282" s="17">
        <v>795.36300000000006</v>
      </c>
      <c r="AG282" s="17">
        <v>867.27</v>
      </c>
      <c r="AH282" s="17">
        <v>867.27</v>
      </c>
      <c r="AI282" s="17">
        <v>867.27</v>
      </c>
      <c r="AJ282" s="17">
        <v>755.95100000000002</v>
      </c>
      <c r="AK282" s="17">
        <v>797.05399999999997</v>
      </c>
      <c r="AL282" s="17">
        <v>843.66499999999996</v>
      </c>
      <c r="AM282" s="17">
        <v>794.68200000000002</v>
      </c>
      <c r="AN282" s="17">
        <v>794.68200000000002</v>
      </c>
      <c r="AO282" s="17">
        <v>774.89499999999998</v>
      </c>
      <c r="AP282" s="17">
        <v>822.45600000000002</v>
      </c>
    </row>
    <row r="283" spans="1:42" x14ac:dyDescent="0.35">
      <c r="A283" s="52"/>
      <c r="B283" s="17">
        <v>744.05700000000002</v>
      </c>
      <c r="C283" s="17">
        <v>744.05700000000002</v>
      </c>
      <c r="D283" s="17">
        <v>722.19899999999996</v>
      </c>
      <c r="E283" s="17">
        <v>783.73299999999995</v>
      </c>
      <c r="F283" s="17">
        <v>781.14700000000005</v>
      </c>
      <c r="G283" s="17">
        <v>792.80700000000002</v>
      </c>
      <c r="H283" s="17">
        <v>784.09</v>
      </c>
      <c r="I283" s="17">
        <v>748.81299999999999</v>
      </c>
      <c r="J283" s="17">
        <v>749.60400000000004</v>
      </c>
      <c r="K283" s="17">
        <v>787.89099999999996</v>
      </c>
      <c r="L283" s="17">
        <v>744.26800000000003</v>
      </c>
      <c r="M283" s="17">
        <v>785.05700000000002</v>
      </c>
      <c r="N283" s="17">
        <v>731.65800000000002</v>
      </c>
      <c r="O283" s="17">
        <v>767.87300000000005</v>
      </c>
      <c r="P283" s="17">
        <v>774.24800000000005</v>
      </c>
      <c r="Q283" s="17">
        <v>777.02300000000002</v>
      </c>
      <c r="R283" s="17">
        <v>767.84799999999996</v>
      </c>
      <c r="S283" s="17">
        <v>767.71</v>
      </c>
      <c r="T283" s="17">
        <v>812.61800000000005</v>
      </c>
      <c r="U283" s="17">
        <v>788.05600000000004</v>
      </c>
      <c r="V283" s="17">
        <v>761.71699999999998</v>
      </c>
      <c r="W283" s="17">
        <v>750.40899999999999</v>
      </c>
      <c r="X283" s="17">
        <v>727.36699999999996</v>
      </c>
      <c r="Y283" s="17">
        <v>684.57</v>
      </c>
      <c r="Z283" s="17">
        <v>735.596</v>
      </c>
      <c r="AA283" s="17">
        <v>782.03300000000002</v>
      </c>
      <c r="AB283" s="17">
        <v>699.33</v>
      </c>
      <c r="AC283" s="17">
        <v>679.10400000000004</v>
      </c>
      <c r="AD283" s="17">
        <v>805.73199999999997</v>
      </c>
      <c r="AE283" s="17">
        <v>810.404</v>
      </c>
      <c r="AF283" s="17">
        <v>795.97400000000005</v>
      </c>
      <c r="AG283" s="17">
        <v>868.77700000000004</v>
      </c>
      <c r="AH283" s="17">
        <v>868.77700000000004</v>
      </c>
      <c r="AI283" s="17">
        <v>868.77700000000004</v>
      </c>
      <c r="AJ283" s="17">
        <v>757.88499999999999</v>
      </c>
      <c r="AK283" s="17">
        <v>797.3</v>
      </c>
      <c r="AL283" s="17">
        <v>843.72500000000002</v>
      </c>
      <c r="AM283" s="17">
        <v>795.56399999999996</v>
      </c>
      <c r="AN283" s="17">
        <v>795.56399999999996</v>
      </c>
      <c r="AO283" s="17">
        <v>774.94100000000003</v>
      </c>
      <c r="AP283" s="17">
        <v>822.99400000000003</v>
      </c>
    </row>
    <row r="284" spans="1:42" x14ac:dyDescent="0.35">
      <c r="A284" s="52"/>
      <c r="B284" s="17">
        <v>744.37</v>
      </c>
      <c r="C284" s="17">
        <v>744.37</v>
      </c>
      <c r="D284" s="17">
        <v>723.78899999999999</v>
      </c>
      <c r="E284" s="17">
        <v>784.05200000000002</v>
      </c>
      <c r="F284" s="17">
        <v>781.55</v>
      </c>
      <c r="G284" s="17">
        <v>793.29700000000003</v>
      </c>
      <c r="H284" s="17">
        <v>784.82799999999997</v>
      </c>
      <c r="I284" s="17">
        <v>749.42899999999997</v>
      </c>
      <c r="J284" s="17">
        <v>750.10500000000002</v>
      </c>
      <c r="K284" s="17">
        <v>788.20399999999995</v>
      </c>
      <c r="L284" s="17">
        <v>744.37800000000004</v>
      </c>
      <c r="M284" s="17">
        <v>785.59900000000005</v>
      </c>
      <c r="N284" s="17">
        <v>731.80499999999995</v>
      </c>
      <c r="O284" s="17">
        <v>768.077</v>
      </c>
      <c r="P284" s="17">
        <v>775.83399999999995</v>
      </c>
      <c r="Q284" s="17">
        <v>777.05899999999997</v>
      </c>
      <c r="R284" s="17">
        <v>768.16499999999996</v>
      </c>
      <c r="S284" s="17">
        <v>767.88400000000001</v>
      </c>
      <c r="T284" s="17">
        <v>813.16200000000003</v>
      </c>
      <c r="U284" s="17">
        <v>789.06700000000001</v>
      </c>
      <c r="V284" s="17">
        <v>762.56700000000001</v>
      </c>
      <c r="W284" s="17">
        <v>750.72</v>
      </c>
      <c r="X284" s="17">
        <v>729.97400000000005</v>
      </c>
      <c r="Y284" s="17">
        <v>685.24300000000005</v>
      </c>
      <c r="Z284" s="17">
        <v>736.22199999999998</v>
      </c>
      <c r="AA284" s="17">
        <v>782.07100000000003</v>
      </c>
      <c r="AB284" s="17">
        <v>699.53800000000001</v>
      </c>
      <c r="AC284" s="17">
        <v>681.22199999999998</v>
      </c>
      <c r="AD284" s="17">
        <v>805.84199999999998</v>
      </c>
      <c r="AE284" s="17">
        <v>810.745</v>
      </c>
      <c r="AF284" s="17">
        <v>796.40499999999997</v>
      </c>
      <c r="AG284" s="17">
        <v>869.57899999999995</v>
      </c>
      <c r="AH284" s="17">
        <v>869.57899999999995</v>
      </c>
      <c r="AI284" s="17">
        <v>869.57899999999995</v>
      </c>
      <c r="AJ284" s="17">
        <v>758.54700000000003</v>
      </c>
      <c r="AK284" s="17">
        <v>797.79300000000001</v>
      </c>
      <c r="AL284" s="17">
        <v>844.38099999999997</v>
      </c>
      <c r="AM284" s="17">
        <v>796.31399999999996</v>
      </c>
      <c r="AN284" s="17">
        <v>796.31399999999996</v>
      </c>
      <c r="AO284" s="17">
        <v>774.94399999999996</v>
      </c>
      <c r="AP284" s="17">
        <v>824.44399999999996</v>
      </c>
    </row>
    <row r="285" spans="1:42" x14ac:dyDescent="0.35">
      <c r="A285" s="52"/>
      <c r="B285" s="17">
        <v>745.45699999999999</v>
      </c>
      <c r="C285" s="17">
        <v>745.45699999999999</v>
      </c>
      <c r="D285" s="17">
        <v>723.97400000000005</v>
      </c>
      <c r="E285" s="17">
        <v>785.08100000000002</v>
      </c>
      <c r="F285" s="17">
        <v>781.79899999999998</v>
      </c>
      <c r="G285" s="17">
        <v>793.88199999999995</v>
      </c>
      <c r="H285" s="17">
        <v>784.947</v>
      </c>
      <c r="I285" s="17">
        <v>749.9</v>
      </c>
      <c r="J285" s="17">
        <v>750.30799999999999</v>
      </c>
      <c r="K285" s="17">
        <v>788.22699999999998</v>
      </c>
      <c r="L285" s="17">
        <v>744.6</v>
      </c>
      <c r="M285" s="17">
        <v>785.71600000000001</v>
      </c>
      <c r="N285" s="17">
        <v>732.36500000000001</v>
      </c>
      <c r="O285" s="17">
        <v>768.28399999999999</v>
      </c>
      <c r="P285" s="17">
        <v>775.91700000000003</v>
      </c>
      <c r="Q285" s="17">
        <v>777.45299999999997</v>
      </c>
      <c r="R285" s="17">
        <v>768.49699999999996</v>
      </c>
      <c r="S285" s="17">
        <v>767.98800000000006</v>
      </c>
      <c r="T285" s="17">
        <v>813.43100000000004</v>
      </c>
      <c r="U285" s="17">
        <v>791.79499999999996</v>
      </c>
      <c r="V285" s="17">
        <v>763.05899999999997</v>
      </c>
      <c r="W285" s="17">
        <v>751.42700000000002</v>
      </c>
      <c r="X285" s="17">
        <v>730.32500000000005</v>
      </c>
      <c r="Y285" s="17">
        <v>685.46199999999999</v>
      </c>
      <c r="Z285" s="17">
        <v>736.98199999999997</v>
      </c>
      <c r="AA285" s="17">
        <v>782.11300000000006</v>
      </c>
      <c r="AB285" s="17">
        <v>699.64400000000001</v>
      </c>
      <c r="AC285" s="17">
        <v>681.22299999999996</v>
      </c>
      <c r="AD285" s="17">
        <v>805.93100000000004</v>
      </c>
      <c r="AE285" s="17">
        <v>810.92499999999995</v>
      </c>
      <c r="AF285" s="17">
        <v>796.47</v>
      </c>
      <c r="AG285" s="17">
        <v>869.66</v>
      </c>
      <c r="AH285" s="17">
        <v>869.66</v>
      </c>
      <c r="AI285" s="17">
        <v>869.66</v>
      </c>
      <c r="AJ285" s="17">
        <v>758.68399999999997</v>
      </c>
      <c r="AK285" s="17">
        <v>798.33900000000006</v>
      </c>
      <c r="AL285" s="17">
        <v>844.48599999999999</v>
      </c>
      <c r="AM285" s="17">
        <v>796.32500000000005</v>
      </c>
      <c r="AN285" s="17">
        <v>796.32500000000005</v>
      </c>
      <c r="AO285" s="17">
        <v>775.43600000000004</v>
      </c>
      <c r="AP285" s="17">
        <v>825.10799999999995</v>
      </c>
    </row>
    <row r="286" spans="1:42" x14ac:dyDescent="0.35">
      <c r="A286" s="52"/>
      <c r="B286" s="17">
        <v>745.66300000000001</v>
      </c>
      <c r="C286" s="17">
        <v>745.66300000000001</v>
      </c>
      <c r="D286" s="17">
        <v>725.26199999999994</v>
      </c>
      <c r="E286" s="17">
        <v>785.58500000000004</v>
      </c>
      <c r="F286" s="17">
        <v>781.92100000000005</v>
      </c>
      <c r="G286" s="17">
        <v>793.88300000000004</v>
      </c>
      <c r="H286" s="17">
        <v>785.47699999999998</v>
      </c>
      <c r="I286" s="17">
        <v>750.08900000000006</v>
      </c>
      <c r="J286" s="17">
        <v>751.327</v>
      </c>
      <c r="K286" s="17">
        <v>788.70399999999995</v>
      </c>
      <c r="L286" s="17">
        <v>745.60599999999999</v>
      </c>
      <c r="M286" s="17">
        <v>785.96400000000006</v>
      </c>
      <c r="N286" s="17">
        <v>733.26499999999999</v>
      </c>
      <c r="O286" s="17">
        <v>768.37599999999998</v>
      </c>
      <c r="P286" s="17">
        <v>776.29499999999996</v>
      </c>
      <c r="Q286" s="17">
        <v>778.04600000000005</v>
      </c>
      <c r="R286" s="17">
        <v>769.67499999999995</v>
      </c>
      <c r="S286" s="17">
        <v>768.03599999999994</v>
      </c>
      <c r="T286" s="17">
        <v>813.45699999999999</v>
      </c>
      <c r="U286" s="17">
        <v>793.06500000000005</v>
      </c>
      <c r="V286" s="17">
        <v>763.06200000000001</v>
      </c>
      <c r="W286" s="17">
        <v>751.47900000000004</v>
      </c>
      <c r="X286" s="17">
        <v>730.66600000000005</v>
      </c>
      <c r="Y286" s="17">
        <v>685.81500000000005</v>
      </c>
      <c r="Z286" s="17">
        <v>737.31299999999999</v>
      </c>
      <c r="AA286" s="17">
        <v>782.91200000000003</v>
      </c>
      <c r="AB286" s="17">
        <v>700.43899999999996</v>
      </c>
      <c r="AC286" s="17">
        <v>681.52099999999996</v>
      </c>
      <c r="AD286" s="17">
        <v>806.38400000000001</v>
      </c>
      <c r="AE286" s="17">
        <v>811.76400000000001</v>
      </c>
      <c r="AF286" s="17">
        <v>797.08500000000004</v>
      </c>
      <c r="AG286" s="17">
        <v>869.68600000000004</v>
      </c>
      <c r="AH286" s="17">
        <v>869.68600000000004</v>
      </c>
      <c r="AI286" s="17">
        <v>869.68600000000004</v>
      </c>
      <c r="AJ286" s="17">
        <v>760.41899999999998</v>
      </c>
      <c r="AK286" s="17">
        <v>799.45100000000002</v>
      </c>
      <c r="AL286" s="17">
        <v>844.78300000000002</v>
      </c>
      <c r="AM286" s="17">
        <v>797.04700000000003</v>
      </c>
      <c r="AN286" s="17">
        <v>797.04700000000003</v>
      </c>
      <c r="AO286" s="17">
        <v>775.54200000000003</v>
      </c>
      <c r="AP286" s="17">
        <v>825.79399999999998</v>
      </c>
    </row>
    <row r="287" spans="1:42" x14ac:dyDescent="0.35">
      <c r="A287" s="52"/>
      <c r="B287" s="17">
        <v>745.74</v>
      </c>
      <c r="C287" s="17">
        <v>745.74</v>
      </c>
      <c r="D287" s="17">
        <v>725.34799999999996</v>
      </c>
      <c r="E287" s="17">
        <v>786.02499999999998</v>
      </c>
      <c r="F287" s="17">
        <v>782.48800000000006</v>
      </c>
      <c r="G287" s="17">
        <v>794.846</v>
      </c>
      <c r="H287" s="17">
        <v>786.75099999999998</v>
      </c>
      <c r="I287" s="17">
        <v>750.19600000000003</v>
      </c>
      <c r="J287" s="17">
        <v>751.74699999999996</v>
      </c>
      <c r="K287" s="17">
        <v>789.20100000000002</v>
      </c>
      <c r="L287" s="17">
        <v>746.38699999999994</v>
      </c>
      <c r="M287" s="17">
        <v>786.03800000000001</v>
      </c>
      <c r="N287" s="17">
        <v>733.28</v>
      </c>
      <c r="O287" s="17">
        <v>768.452</v>
      </c>
      <c r="P287" s="17">
        <v>776.73299999999995</v>
      </c>
      <c r="Q287" s="17">
        <v>778.197</v>
      </c>
      <c r="R287" s="17">
        <v>770.13699999999994</v>
      </c>
      <c r="S287" s="17">
        <v>768.86199999999997</v>
      </c>
      <c r="T287" s="17">
        <v>813.46</v>
      </c>
      <c r="U287" s="17">
        <v>793.87699999999995</v>
      </c>
      <c r="V287" s="17">
        <v>763.43700000000001</v>
      </c>
      <c r="W287" s="17">
        <v>751.89099999999996</v>
      </c>
      <c r="X287" s="17">
        <v>730.78200000000004</v>
      </c>
      <c r="Y287" s="17">
        <v>686.404</v>
      </c>
      <c r="Z287" s="17">
        <v>739.28700000000003</v>
      </c>
      <c r="AA287" s="17">
        <v>783.42</v>
      </c>
      <c r="AB287" s="17">
        <v>700.96199999999999</v>
      </c>
      <c r="AC287" s="17">
        <v>681.56500000000005</v>
      </c>
      <c r="AD287" s="17">
        <v>806.78700000000003</v>
      </c>
      <c r="AE287" s="17">
        <v>812.38300000000004</v>
      </c>
      <c r="AF287" s="17">
        <v>797.63400000000001</v>
      </c>
      <c r="AG287" s="17">
        <v>869.91899999999998</v>
      </c>
      <c r="AH287" s="17">
        <v>869.91899999999998</v>
      </c>
      <c r="AI287" s="17">
        <v>869.91899999999998</v>
      </c>
      <c r="AJ287" s="17">
        <v>760.67200000000003</v>
      </c>
      <c r="AK287" s="17">
        <v>800.38699999999994</v>
      </c>
      <c r="AL287" s="17">
        <v>845.03899999999999</v>
      </c>
      <c r="AM287" s="17">
        <v>798.82</v>
      </c>
      <c r="AN287" s="17">
        <v>798.82</v>
      </c>
      <c r="AO287" s="17">
        <v>776.07500000000005</v>
      </c>
      <c r="AP287" s="17">
        <v>826.21500000000003</v>
      </c>
    </row>
    <row r="288" spans="1:42" x14ac:dyDescent="0.35">
      <c r="A288" s="52"/>
      <c r="B288" s="17">
        <v>746.42</v>
      </c>
      <c r="C288" s="17">
        <v>746.42</v>
      </c>
      <c r="D288" s="17">
        <v>725.5</v>
      </c>
      <c r="E288" s="17">
        <v>786.09</v>
      </c>
      <c r="F288" s="17">
        <v>782.78700000000003</v>
      </c>
      <c r="G288" s="17">
        <v>795.44600000000003</v>
      </c>
      <c r="H288" s="17">
        <v>787.67700000000002</v>
      </c>
      <c r="I288" s="17">
        <v>750.23800000000006</v>
      </c>
      <c r="J288" s="17">
        <v>752.78800000000001</v>
      </c>
      <c r="K288" s="17">
        <v>789.24</v>
      </c>
      <c r="L288" s="17">
        <v>747.18600000000004</v>
      </c>
      <c r="M288" s="17">
        <v>787.10799999999995</v>
      </c>
      <c r="N288" s="17">
        <v>733.35400000000004</v>
      </c>
      <c r="O288" s="17">
        <v>768.50300000000004</v>
      </c>
      <c r="P288" s="17">
        <v>777.34400000000005</v>
      </c>
      <c r="Q288" s="17">
        <v>778.83299999999997</v>
      </c>
      <c r="R288" s="17">
        <v>770.947</v>
      </c>
      <c r="S288" s="17">
        <v>769.48800000000006</v>
      </c>
      <c r="T288" s="17">
        <v>813.779</v>
      </c>
      <c r="U288" s="17">
        <v>794.09</v>
      </c>
      <c r="V288" s="17">
        <v>763.51599999999996</v>
      </c>
      <c r="W288" s="17">
        <v>752.29899999999998</v>
      </c>
      <c r="X288" s="17">
        <v>731.04499999999996</v>
      </c>
      <c r="Y288" s="17">
        <v>686.56500000000005</v>
      </c>
      <c r="Z288" s="17">
        <v>740.40099999999995</v>
      </c>
      <c r="AA288" s="17">
        <v>783.55600000000004</v>
      </c>
      <c r="AB288" s="17">
        <v>701.39499999999998</v>
      </c>
      <c r="AC288" s="17">
        <v>683.65599999999995</v>
      </c>
      <c r="AD288" s="17">
        <v>807.49199999999996</v>
      </c>
      <c r="AE288" s="17">
        <v>812.98900000000003</v>
      </c>
      <c r="AF288" s="17">
        <v>798.56100000000004</v>
      </c>
      <c r="AG288" s="17">
        <v>869.96699999999998</v>
      </c>
      <c r="AH288" s="17">
        <v>869.96699999999998</v>
      </c>
      <c r="AI288" s="17">
        <v>869.96699999999998</v>
      </c>
      <c r="AJ288" s="17">
        <v>762.779</v>
      </c>
      <c r="AK288" s="17">
        <v>800.82100000000003</v>
      </c>
      <c r="AL288" s="17">
        <v>845.24</v>
      </c>
      <c r="AM288" s="17">
        <v>800.601</v>
      </c>
      <c r="AN288" s="17">
        <v>800.601</v>
      </c>
      <c r="AO288" s="17">
        <v>776.65099999999995</v>
      </c>
      <c r="AP288" s="17">
        <v>826.42700000000002</v>
      </c>
    </row>
    <row r="289" spans="1:42" x14ac:dyDescent="0.35">
      <c r="A289" s="52"/>
      <c r="B289" s="17">
        <v>746.83900000000006</v>
      </c>
      <c r="C289" s="17">
        <v>746.83900000000006</v>
      </c>
      <c r="D289" s="17">
        <v>725.64099999999996</v>
      </c>
      <c r="E289" s="17">
        <v>786.75099999999998</v>
      </c>
      <c r="F289" s="17">
        <v>782.803</v>
      </c>
      <c r="G289" s="17">
        <v>795.83500000000004</v>
      </c>
      <c r="H289" s="17">
        <v>787.82899999999995</v>
      </c>
      <c r="I289" s="17">
        <v>750.298</v>
      </c>
      <c r="J289" s="17">
        <v>753.18399999999997</v>
      </c>
      <c r="K289" s="17">
        <v>790.54300000000001</v>
      </c>
      <c r="L289" s="17">
        <v>747.35</v>
      </c>
      <c r="M289" s="17">
        <v>787.13699999999994</v>
      </c>
      <c r="N289" s="17">
        <v>733.36300000000006</v>
      </c>
      <c r="O289" s="17">
        <v>768.82399999999996</v>
      </c>
      <c r="P289" s="17">
        <v>777.41099999999994</v>
      </c>
      <c r="Q289" s="17">
        <v>780.63800000000003</v>
      </c>
      <c r="R289" s="17">
        <v>771.39300000000003</v>
      </c>
      <c r="S289" s="17">
        <v>769.49699999999996</v>
      </c>
      <c r="T289" s="17">
        <v>814.38800000000003</v>
      </c>
      <c r="U289" s="17">
        <v>794.64800000000002</v>
      </c>
      <c r="V289" s="17">
        <v>763.61199999999997</v>
      </c>
      <c r="W289" s="17">
        <v>752.42100000000005</v>
      </c>
      <c r="X289" s="17">
        <v>731.2</v>
      </c>
      <c r="Y289" s="17">
        <v>687.15099999999995</v>
      </c>
      <c r="Z289" s="17">
        <v>740.45500000000004</v>
      </c>
      <c r="AA289" s="17">
        <v>783.84199999999998</v>
      </c>
      <c r="AB289" s="17">
        <v>701.596</v>
      </c>
      <c r="AC289" s="17">
        <v>683.96799999999996</v>
      </c>
      <c r="AD289" s="17">
        <v>807.69100000000003</v>
      </c>
      <c r="AE289" s="17">
        <v>813.16</v>
      </c>
      <c r="AF289" s="17">
        <v>798.74199999999996</v>
      </c>
      <c r="AG289" s="17">
        <v>870.18299999999999</v>
      </c>
      <c r="AH289" s="17">
        <v>870.18299999999999</v>
      </c>
      <c r="AI289" s="17">
        <v>870.18299999999999</v>
      </c>
      <c r="AJ289" s="17">
        <v>763.33699999999999</v>
      </c>
      <c r="AK289" s="17">
        <v>801.33199999999999</v>
      </c>
      <c r="AL289" s="17">
        <v>845.28800000000001</v>
      </c>
      <c r="AM289" s="17">
        <v>801.15300000000002</v>
      </c>
      <c r="AN289" s="17">
        <v>801.15300000000002</v>
      </c>
      <c r="AO289" s="17">
        <v>776.67100000000005</v>
      </c>
      <c r="AP289" s="17">
        <v>826.47699999999998</v>
      </c>
    </row>
    <row r="290" spans="1:42" x14ac:dyDescent="0.35">
      <c r="A290" s="52"/>
      <c r="B290" s="17">
        <v>746.86099999999999</v>
      </c>
      <c r="C290" s="17">
        <v>746.86099999999999</v>
      </c>
      <c r="D290" s="17">
        <v>726.43</v>
      </c>
      <c r="E290" s="17">
        <v>787.08699999999999</v>
      </c>
      <c r="F290" s="17">
        <v>783.15800000000002</v>
      </c>
      <c r="G290" s="17">
        <v>795.88400000000001</v>
      </c>
      <c r="H290" s="17">
        <v>787.91700000000003</v>
      </c>
      <c r="I290" s="17">
        <v>750.48199999999997</v>
      </c>
      <c r="J290" s="17">
        <v>753.47500000000002</v>
      </c>
      <c r="K290" s="17">
        <v>790.76900000000001</v>
      </c>
      <c r="L290" s="17">
        <v>747.91099999999994</v>
      </c>
      <c r="M290" s="17">
        <v>787.33</v>
      </c>
      <c r="N290" s="17">
        <v>733.42100000000005</v>
      </c>
      <c r="O290" s="17">
        <v>769.255</v>
      </c>
      <c r="P290" s="17">
        <v>777.43100000000004</v>
      </c>
      <c r="Q290" s="17">
        <v>780.91200000000003</v>
      </c>
      <c r="R290" s="17">
        <v>771.63300000000004</v>
      </c>
      <c r="S290" s="17">
        <v>769.52300000000002</v>
      </c>
      <c r="T290" s="17">
        <v>814.48500000000001</v>
      </c>
      <c r="U290" s="17">
        <v>794.91800000000001</v>
      </c>
      <c r="V290" s="17">
        <v>764.36199999999997</v>
      </c>
      <c r="W290" s="17">
        <v>752.78599999999994</v>
      </c>
      <c r="X290" s="17">
        <v>731.39300000000003</v>
      </c>
      <c r="Y290" s="17">
        <v>687.93399999999997</v>
      </c>
      <c r="Z290" s="17">
        <v>741.04700000000003</v>
      </c>
      <c r="AA290" s="17">
        <v>784.18</v>
      </c>
      <c r="AB290" s="17">
        <v>702.13900000000001</v>
      </c>
      <c r="AC290" s="17">
        <v>684.48500000000001</v>
      </c>
      <c r="AD290" s="17">
        <v>808.15300000000002</v>
      </c>
      <c r="AE290" s="17">
        <v>813.96400000000006</v>
      </c>
      <c r="AF290" s="17">
        <v>799.47699999999998</v>
      </c>
      <c r="AG290" s="17">
        <v>870.56399999999996</v>
      </c>
      <c r="AH290" s="17">
        <v>870.56399999999996</v>
      </c>
      <c r="AI290" s="17">
        <v>870.56399999999996</v>
      </c>
      <c r="AJ290" s="17">
        <v>763.51</v>
      </c>
      <c r="AK290" s="17">
        <v>801.90499999999997</v>
      </c>
      <c r="AL290" s="17">
        <v>845.30899999999997</v>
      </c>
      <c r="AM290" s="17">
        <v>801.38599999999997</v>
      </c>
      <c r="AN290" s="17">
        <v>801.38599999999997</v>
      </c>
      <c r="AO290" s="17">
        <v>777.01199999999994</v>
      </c>
      <c r="AP290" s="17">
        <v>826.91399999999999</v>
      </c>
    </row>
    <row r="291" spans="1:42" x14ac:dyDescent="0.35">
      <c r="A291" s="52"/>
      <c r="B291" s="17">
        <v>746.99900000000002</v>
      </c>
      <c r="C291" s="17">
        <v>746.99900000000002</v>
      </c>
      <c r="D291" s="17">
        <v>726.76599999999996</v>
      </c>
      <c r="E291" s="17">
        <v>787.10199999999998</v>
      </c>
      <c r="F291" s="17">
        <v>784.02300000000002</v>
      </c>
      <c r="G291" s="17">
        <v>795.89</v>
      </c>
      <c r="H291" s="17">
        <v>788.36900000000003</v>
      </c>
      <c r="I291" s="17">
        <v>751.11400000000003</v>
      </c>
      <c r="J291" s="17">
        <v>753.68200000000002</v>
      </c>
      <c r="K291" s="17">
        <v>790.85299999999995</v>
      </c>
      <c r="L291" s="17">
        <v>748.00400000000002</v>
      </c>
      <c r="M291" s="17">
        <v>787.53</v>
      </c>
      <c r="N291" s="17">
        <v>733.78200000000004</v>
      </c>
      <c r="O291" s="17">
        <v>770.06399999999996</v>
      </c>
      <c r="P291" s="17">
        <v>777.66499999999996</v>
      </c>
      <c r="Q291" s="17">
        <v>781.06600000000003</v>
      </c>
      <c r="R291" s="17">
        <v>771.67200000000003</v>
      </c>
      <c r="S291" s="17">
        <v>770.35400000000004</v>
      </c>
      <c r="T291" s="17">
        <v>814.53099999999995</v>
      </c>
      <c r="U291" s="17">
        <v>795.32100000000003</v>
      </c>
      <c r="V291" s="17">
        <v>764.45299999999997</v>
      </c>
      <c r="W291" s="17">
        <v>753.38099999999997</v>
      </c>
      <c r="X291" s="17">
        <v>732.93700000000001</v>
      </c>
      <c r="Y291" s="17">
        <v>688.05200000000002</v>
      </c>
      <c r="Z291" s="17">
        <v>743.19</v>
      </c>
      <c r="AA291" s="17">
        <v>784.68700000000001</v>
      </c>
      <c r="AB291" s="17">
        <v>702.48599999999999</v>
      </c>
      <c r="AC291" s="17">
        <v>684.505</v>
      </c>
      <c r="AD291" s="17">
        <v>808.49699999999996</v>
      </c>
      <c r="AE291" s="17">
        <v>814.93600000000004</v>
      </c>
      <c r="AF291" s="17">
        <v>800.14599999999996</v>
      </c>
      <c r="AG291" s="17">
        <v>870.61400000000003</v>
      </c>
      <c r="AH291" s="17">
        <v>870.61400000000003</v>
      </c>
      <c r="AI291" s="17">
        <v>870.61400000000003</v>
      </c>
      <c r="AJ291" s="17">
        <v>763.58699999999999</v>
      </c>
      <c r="AK291" s="17">
        <v>802.07299999999998</v>
      </c>
      <c r="AL291" s="17">
        <v>845.52499999999998</v>
      </c>
      <c r="AM291" s="17">
        <v>801.45799999999997</v>
      </c>
      <c r="AN291" s="17">
        <v>801.45799999999997</v>
      </c>
      <c r="AO291" s="17">
        <v>778.79399999999998</v>
      </c>
      <c r="AP291" s="17">
        <v>828.31600000000003</v>
      </c>
    </row>
    <row r="292" spans="1:42" x14ac:dyDescent="0.35">
      <c r="A292" s="52"/>
      <c r="B292" s="17">
        <v>748.77599999999995</v>
      </c>
      <c r="C292" s="17">
        <v>748.77599999999995</v>
      </c>
      <c r="D292" s="17">
        <v>727.24699999999996</v>
      </c>
      <c r="E292" s="17">
        <v>788.58500000000004</v>
      </c>
      <c r="F292" s="17">
        <v>784.43</v>
      </c>
      <c r="G292" s="17">
        <v>796.42100000000005</v>
      </c>
      <c r="H292" s="17">
        <v>788.93899999999996</v>
      </c>
      <c r="I292" s="17">
        <v>752.23599999999999</v>
      </c>
      <c r="J292" s="17">
        <v>754.44899999999996</v>
      </c>
      <c r="K292" s="17">
        <v>790.88900000000001</v>
      </c>
      <c r="L292" s="17">
        <v>748.60900000000004</v>
      </c>
      <c r="M292" s="17">
        <v>787.56500000000005</v>
      </c>
      <c r="N292" s="17">
        <v>734.01900000000001</v>
      </c>
      <c r="O292" s="17">
        <v>771.09900000000005</v>
      </c>
      <c r="P292" s="17">
        <v>777.70899999999995</v>
      </c>
      <c r="Q292" s="17">
        <v>781.90300000000002</v>
      </c>
      <c r="R292" s="17">
        <v>771.971</v>
      </c>
      <c r="S292" s="17">
        <v>770.49</v>
      </c>
      <c r="T292" s="17">
        <v>814.57299999999998</v>
      </c>
      <c r="U292" s="17">
        <v>795.33900000000006</v>
      </c>
      <c r="V292" s="17">
        <v>765.57500000000005</v>
      </c>
      <c r="W292" s="17">
        <v>753.74900000000002</v>
      </c>
      <c r="X292" s="17">
        <v>733.18700000000001</v>
      </c>
      <c r="Y292" s="17">
        <v>688.06200000000001</v>
      </c>
      <c r="Z292" s="17">
        <v>743.30700000000002</v>
      </c>
      <c r="AA292" s="17">
        <v>785.221</v>
      </c>
      <c r="AB292" s="17">
        <v>702.85799999999995</v>
      </c>
      <c r="AC292" s="17">
        <v>685.47799999999995</v>
      </c>
      <c r="AD292" s="17">
        <v>808.54899999999998</v>
      </c>
      <c r="AE292" s="17">
        <v>815.44500000000005</v>
      </c>
      <c r="AF292" s="17">
        <v>800.20699999999999</v>
      </c>
      <c r="AG292" s="17">
        <v>871.43299999999999</v>
      </c>
      <c r="AH292" s="17">
        <v>871.43299999999999</v>
      </c>
      <c r="AI292" s="17">
        <v>871.43299999999999</v>
      </c>
      <c r="AJ292" s="17">
        <v>763.60799999999995</v>
      </c>
      <c r="AK292" s="17">
        <v>803.23299999999995</v>
      </c>
      <c r="AL292" s="17">
        <v>846.58399999999995</v>
      </c>
      <c r="AM292" s="17">
        <v>803.37599999999998</v>
      </c>
      <c r="AN292" s="17">
        <v>803.37599999999998</v>
      </c>
      <c r="AO292" s="17">
        <v>779.25</v>
      </c>
      <c r="AP292" s="17">
        <v>828.505</v>
      </c>
    </row>
    <row r="293" spans="1:42" x14ac:dyDescent="0.35">
      <c r="A293" s="52"/>
      <c r="B293" s="17">
        <v>748.81500000000005</v>
      </c>
      <c r="C293" s="17">
        <v>748.81500000000005</v>
      </c>
      <c r="D293" s="17">
        <v>727.75199999999995</v>
      </c>
      <c r="E293" s="17">
        <v>788.76599999999996</v>
      </c>
      <c r="F293" s="17">
        <v>784.57799999999997</v>
      </c>
      <c r="G293" s="17">
        <v>796.98199999999997</v>
      </c>
      <c r="H293" s="17">
        <v>789.2</v>
      </c>
      <c r="I293" s="17">
        <v>752.42</v>
      </c>
      <c r="J293" s="17">
        <v>754.60799999999995</v>
      </c>
      <c r="K293" s="17">
        <v>790.90899999999999</v>
      </c>
      <c r="L293" s="17">
        <v>749.07100000000003</v>
      </c>
      <c r="M293" s="17">
        <v>788.55499999999995</v>
      </c>
      <c r="N293" s="17">
        <v>734.30899999999997</v>
      </c>
      <c r="O293" s="17">
        <v>771.39099999999996</v>
      </c>
      <c r="P293" s="17">
        <v>777.78200000000004</v>
      </c>
      <c r="Q293" s="17">
        <v>782.68299999999999</v>
      </c>
      <c r="R293" s="17">
        <v>773.15099999999995</v>
      </c>
      <c r="S293" s="17">
        <v>770.70299999999997</v>
      </c>
      <c r="T293" s="17">
        <v>814.673</v>
      </c>
      <c r="U293" s="17">
        <v>795.49</v>
      </c>
      <c r="V293" s="17">
        <v>765.75300000000004</v>
      </c>
      <c r="W293" s="17">
        <v>754.29</v>
      </c>
      <c r="X293" s="17">
        <v>733.22299999999996</v>
      </c>
      <c r="Y293" s="17">
        <v>688.31299999999999</v>
      </c>
      <c r="Z293" s="17">
        <v>744.3</v>
      </c>
      <c r="AA293" s="17">
        <v>785.23500000000001</v>
      </c>
      <c r="AB293" s="17">
        <v>703.01099999999997</v>
      </c>
      <c r="AC293" s="17">
        <v>685.68</v>
      </c>
      <c r="AD293" s="17">
        <v>809.40700000000004</v>
      </c>
      <c r="AE293" s="17">
        <v>815.59799999999996</v>
      </c>
      <c r="AF293" s="17">
        <v>802.04700000000003</v>
      </c>
      <c r="AG293" s="17">
        <v>871.82399999999996</v>
      </c>
      <c r="AH293" s="17">
        <v>871.82399999999996</v>
      </c>
      <c r="AI293" s="17">
        <v>871.82399999999996</v>
      </c>
      <c r="AJ293" s="17">
        <v>763.85500000000002</v>
      </c>
      <c r="AK293" s="17">
        <v>803.74400000000003</v>
      </c>
      <c r="AL293" s="17">
        <v>847.14099999999996</v>
      </c>
      <c r="AM293" s="17">
        <v>805.50300000000004</v>
      </c>
      <c r="AN293" s="17">
        <v>805.50300000000004</v>
      </c>
      <c r="AO293" s="17">
        <v>779.33500000000004</v>
      </c>
      <c r="AP293" s="17">
        <v>828.82799999999997</v>
      </c>
    </row>
    <row r="294" spans="1:42" x14ac:dyDescent="0.35">
      <c r="A294" s="52"/>
      <c r="B294" s="17">
        <v>749.44200000000001</v>
      </c>
      <c r="C294" s="17">
        <v>749.44200000000001</v>
      </c>
      <c r="D294" s="17">
        <v>727.99800000000005</v>
      </c>
      <c r="E294" s="17">
        <v>788.84400000000005</v>
      </c>
      <c r="F294" s="17">
        <v>784.75</v>
      </c>
      <c r="G294" s="17">
        <v>797.46100000000001</v>
      </c>
      <c r="H294" s="17">
        <v>789.26599999999996</v>
      </c>
      <c r="I294" s="17">
        <v>753.37300000000005</v>
      </c>
      <c r="J294" s="17">
        <v>755.16700000000003</v>
      </c>
      <c r="K294" s="17">
        <v>790.95500000000004</v>
      </c>
      <c r="L294" s="17">
        <v>749.72699999999998</v>
      </c>
      <c r="M294" s="17">
        <v>788.649</v>
      </c>
      <c r="N294" s="17">
        <v>734.49300000000005</v>
      </c>
      <c r="O294" s="17">
        <v>772.42700000000002</v>
      </c>
      <c r="P294" s="17">
        <v>777.84199999999998</v>
      </c>
      <c r="Q294" s="17">
        <v>783.39099999999996</v>
      </c>
      <c r="R294" s="17">
        <v>773.15499999999997</v>
      </c>
      <c r="S294" s="17">
        <v>771.65200000000004</v>
      </c>
      <c r="T294" s="17">
        <v>816.30100000000004</v>
      </c>
      <c r="U294" s="17">
        <v>795.55</v>
      </c>
      <c r="V294" s="17">
        <v>766.50099999999998</v>
      </c>
      <c r="W294" s="17">
        <v>754.55700000000002</v>
      </c>
      <c r="X294" s="17">
        <v>733.55600000000004</v>
      </c>
      <c r="Y294" s="17">
        <v>688.55399999999997</v>
      </c>
      <c r="Z294" s="17">
        <v>744.97</v>
      </c>
      <c r="AA294" s="17">
        <v>785.375</v>
      </c>
      <c r="AB294" s="17">
        <v>703.19200000000001</v>
      </c>
      <c r="AC294" s="17">
        <v>685.97699999999998</v>
      </c>
      <c r="AD294" s="17">
        <v>809.89400000000001</v>
      </c>
      <c r="AE294" s="17">
        <v>815.68299999999999</v>
      </c>
      <c r="AF294" s="17">
        <v>803.39599999999996</v>
      </c>
      <c r="AG294" s="17">
        <v>872.226</v>
      </c>
      <c r="AH294" s="17">
        <v>872.226</v>
      </c>
      <c r="AI294" s="17">
        <v>872.226</v>
      </c>
      <c r="AJ294" s="17">
        <v>764.14499999999998</v>
      </c>
      <c r="AK294" s="17">
        <v>803.90300000000002</v>
      </c>
      <c r="AL294" s="17">
        <v>847.86</v>
      </c>
      <c r="AM294" s="17">
        <v>805.577</v>
      </c>
      <c r="AN294" s="17">
        <v>805.577</v>
      </c>
      <c r="AO294" s="17">
        <v>779.76800000000003</v>
      </c>
      <c r="AP294" s="17">
        <v>829.23</v>
      </c>
    </row>
    <row r="295" spans="1:42" x14ac:dyDescent="0.35">
      <c r="A295" s="52"/>
      <c r="B295" s="17">
        <v>749.495</v>
      </c>
      <c r="C295" s="17">
        <v>749.495</v>
      </c>
      <c r="D295" s="17">
        <v>728</v>
      </c>
      <c r="E295" s="17">
        <v>789.21699999999998</v>
      </c>
      <c r="F295" s="17">
        <v>786.80499999999995</v>
      </c>
      <c r="G295" s="17">
        <v>798.45799999999997</v>
      </c>
      <c r="H295" s="17">
        <v>789.31399999999996</v>
      </c>
      <c r="I295" s="17">
        <v>754.79</v>
      </c>
      <c r="J295" s="17">
        <v>756.10400000000004</v>
      </c>
      <c r="K295" s="17">
        <v>790.97400000000005</v>
      </c>
      <c r="L295" s="17">
        <v>751.25699999999995</v>
      </c>
      <c r="M295" s="17">
        <v>789.13499999999999</v>
      </c>
      <c r="N295" s="17">
        <v>734.72</v>
      </c>
      <c r="O295" s="17">
        <v>773.47299999999996</v>
      </c>
      <c r="P295" s="17">
        <v>779.78499999999997</v>
      </c>
      <c r="Q295" s="17">
        <v>783.41</v>
      </c>
      <c r="R295" s="17">
        <v>773.72699999999998</v>
      </c>
      <c r="S295" s="17">
        <v>772.452</v>
      </c>
      <c r="T295" s="17">
        <v>816.31600000000003</v>
      </c>
      <c r="U295" s="17">
        <v>796.19899999999996</v>
      </c>
      <c r="V295" s="17">
        <v>766.52800000000002</v>
      </c>
      <c r="W295" s="17">
        <v>755.15800000000002</v>
      </c>
      <c r="X295" s="17">
        <v>734.16300000000001</v>
      </c>
      <c r="Y295" s="17">
        <v>688.84</v>
      </c>
      <c r="Z295" s="17">
        <v>746.04600000000005</v>
      </c>
      <c r="AA295" s="17">
        <v>785.74199999999996</v>
      </c>
      <c r="AB295" s="17">
        <v>705.44399999999996</v>
      </c>
      <c r="AC295" s="17">
        <v>686.69100000000003</v>
      </c>
      <c r="AD295" s="17">
        <v>810.24099999999999</v>
      </c>
      <c r="AE295" s="17">
        <v>815.745</v>
      </c>
      <c r="AF295" s="17">
        <v>803.48400000000004</v>
      </c>
      <c r="AG295" s="17">
        <v>872.92399999999998</v>
      </c>
      <c r="AH295" s="17">
        <v>872.92399999999998</v>
      </c>
      <c r="AI295" s="17">
        <v>872.92399999999998</v>
      </c>
      <c r="AJ295" s="17">
        <v>765.62</v>
      </c>
      <c r="AK295" s="17">
        <v>804.65300000000002</v>
      </c>
      <c r="AL295" s="17">
        <v>848.303</v>
      </c>
      <c r="AM295" s="17">
        <v>806.11099999999999</v>
      </c>
      <c r="AN295" s="17">
        <v>806.11099999999999</v>
      </c>
      <c r="AO295" s="17">
        <v>780.82299999999998</v>
      </c>
      <c r="AP295" s="17">
        <v>829.529</v>
      </c>
    </row>
    <row r="296" spans="1:42" x14ac:dyDescent="0.35">
      <c r="A296" s="52"/>
      <c r="B296" s="17">
        <v>749.54700000000003</v>
      </c>
      <c r="C296" s="17">
        <v>749.54700000000003</v>
      </c>
      <c r="D296" s="17">
        <v>728.447</v>
      </c>
      <c r="E296" s="17">
        <v>789.75599999999997</v>
      </c>
      <c r="F296" s="17">
        <v>786.84</v>
      </c>
      <c r="G296" s="17">
        <v>798.89300000000003</v>
      </c>
      <c r="H296" s="17">
        <v>789.62400000000002</v>
      </c>
      <c r="I296" s="17">
        <v>755.44500000000005</v>
      </c>
      <c r="J296" s="17">
        <v>756.43499999999995</v>
      </c>
      <c r="K296" s="17">
        <v>791.22799999999995</v>
      </c>
      <c r="L296" s="17">
        <v>751.404</v>
      </c>
      <c r="M296" s="17">
        <v>789.29200000000003</v>
      </c>
      <c r="N296" s="17">
        <v>735.00400000000002</v>
      </c>
      <c r="O296" s="17">
        <v>773.64200000000005</v>
      </c>
      <c r="P296" s="17">
        <v>780.00400000000002</v>
      </c>
      <c r="Q296" s="17">
        <v>783.97900000000004</v>
      </c>
      <c r="R296" s="17">
        <v>773.79499999999996</v>
      </c>
      <c r="S296" s="17">
        <v>773.28499999999997</v>
      </c>
      <c r="T296" s="17">
        <v>816.45600000000002</v>
      </c>
      <c r="U296" s="17">
        <v>796.48099999999999</v>
      </c>
      <c r="V296" s="17">
        <v>766.84400000000005</v>
      </c>
      <c r="W296" s="17">
        <v>755.173</v>
      </c>
      <c r="X296" s="17">
        <v>734.53499999999997</v>
      </c>
      <c r="Y296" s="17">
        <v>689.38900000000001</v>
      </c>
      <c r="Z296" s="17">
        <v>746.77099999999996</v>
      </c>
      <c r="AA296" s="17">
        <v>786.43299999999999</v>
      </c>
      <c r="AB296" s="17">
        <v>705.55899999999997</v>
      </c>
      <c r="AC296" s="17">
        <v>687.72900000000004</v>
      </c>
      <c r="AD296" s="17">
        <v>810.47199999999998</v>
      </c>
      <c r="AE296" s="17">
        <v>816.97199999999998</v>
      </c>
      <c r="AF296" s="17">
        <v>803.81</v>
      </c>
      <c r="AG296" s="17">
        <v>873.45299999999997</v>
      </c>
      <c r="AH296" s="17">
        <v>873.45299999999997</v>
      </c>
      <c r="AI296" s="17">
        <v>873.45299999999997</v>
      </c>
      <c r="AJ296" s="17">
        <v>766.08</v>
      </c>
      <c r="AK296" s="17">
        <v>805.68600000000004</v>
      </c>
      <c r="AL296" s="17">
        <v>848.43</v>
      </c>
      <c r="AM296" s="17">
        <v>807.56700000000001</v>
      </c>
      <c r="AN296" s="17">
        <v>807.56700000000001</v>
      </c>
      <c r="AO296" s="17">
        <v>781.02099999999996</v>
      </c>
      <c r="AP296" s="17">
        <v>829.97900000000004</v>
      </c>
    </row>
    <row r="297" spans="1:42" x14ac:dyDescent="0.35">
      <c r="A297" s="52"/>
      <c r="B297" s="17">
        <v>749.61699999999996</v>
      </c>
      <c r="C297" s="17">
        <v>749.61699999999996</v>
      </c>
      <c r="D297" s="17">
        <v>729.33699999999999</v>
      </c>
      <c r="E297" s="17">
        <v>790.07399999999996</v>
      </c>
      <c r="F297" s="17">
        <v>787.005</v>
      </c>
      <c r="G297" s="17">
        <v>799.81299999999999</v>
      </c>
      <c r="H297" s="17">
        <v>789.92200000000003</v>
      </c>
      <c r="I297" s="17">
        <v>755.54899999999998</v>
      </c>
      <c r="J297" s="17">
        <v>756.601</v>
      </c>
      <c r="K297" s="17">
        <v>791.25099999999998</v>
      </c>
      <c r="L297" s="17">
        <v>751.44600000000003</v>
      </c>
      <c r="M297" s="17">
        <v>789.30200000000002</v>
      </c>
      <c r="N297" s="17">
        <v>735.04100000000005</v>
      </c>
      <c r="O297" s="17">
        <v>774.76900000000001</v>
      </c>
      <c r="P297" s="17">
        <v>780.72</v>
      </c>
      <c r="Q297" s="17">
        <v>784.01700000000005</v>
      </c>
      <c r="R297" s="17">
        <v>774.94600000000003</v>
      </c>
      <c r="S297" s="17">
        <v>773.50199999999995</v>
      </c>
      <c r="T297" s="17">
        <v>816.69500000000005</v>
      </c>
      <c r="U297" s="17">
        <v>796.77099999999996</v>
      </c>
      <c r="V297" s="17">
        <v>768.08299999999997</v>
      </c>
      <c r="W297" s="17">
        <v>755.29100000000005</v>
      </c>
      <c r="X297" s="17">
        <v>736.07799999999997</v>
      </c>
      <c r="Y297" s="17">
        <v>690.68399999999997</v>
      </c>
      <c r="Z297" s="17">
        <v>748.60199999999998</v>
      </c>
      <c r="AA297" s="17">
        <v>786.46699999999998</v>
      </c>
      <c r="AB297" s="17">
        <v>705.97699999999998</v>
      </c>
      <c r="AC297" s="17">
        <v>687.76900000000001</v>
      </c>
      <c r="AD297" s="17">
        <v>811.31100000000004</v>
      </c>
      <c r="AE297" s="17">
        <v>817.03200000000004</v>
      </c>
      <c r="AF297" s="17">
        <v>803.94899999999996</v>
      </c>
      <c r="AG297" s="17">
        <v>874.26300000000003</v>
      </c>
      <c r="AH297" s="17">
        <v>874.26300000000003</v>
      </c>
      <c r="AI297" s="17">
        <v>874.26300000000003</v>
      </c>
      <c r="AJ297" s="17">
        <v>766.49</v>
      </c>
      <c r="AK297" s="17">
        <v>805.72699999999998</v>
      </c>
      <c r="AL297" s="17">
        <v>848.74099999999999</v>
      </c>
      <c r="AM297" s="17">
        <v>808.52499999999998</v>
      </c>
      <c r="AN297" s="17">
        <v>808.52499999999998</v>
      </c>
      <c r="AO297" s="17">
        <v>781.33299999999997</v>
      </c>
      <c r="AP297" s="17">
        <v>830.39300000000003</v>
      </c>
    </row>
    <row r="298" spans="1:42" x14ac:dyDescent="0.35">
      <c r="A298" s="52"/>
      <c r="B298" s="17">
        <v>750.17</v>
      </c>
      <c r="C298" s="17">
        <v>750.17</v>
      </c>
      <c r="D298" s="17">
        <v>729.76700000000005</v>
      </c>
      <c r="E298" s="17">
        <v>790.12599999999998</v>
      </c>
      <c r="F298" s="17">
        <v>787.38599999999997</v>
      </c>
      <c r="G298" s="17">
        <v>800.16600000000005</v>
      </c>
      <c r="H298" s="17">
        <v>790.04200000000003</v>
      </c>
      <c r="I298" s="17">
        <v>755.601</v>
      </c>
      <c r="J298" s="17">
        <v>756.80600000000004</v>
      </c>
      <c r="K298" s="17">
        <v>791.45699999999999</v>
      </c>
      <c r="L298" s="17">
        <v>751.67399999999998</v>
      </c>
      <c r="M298" s="17">
        <v>789.39200000000005</v>
      </c>
      <c r="N298" s="17">
        <v>735.60400000000004</v>
      </c>
      <c r="O298" s="17">
        <v>775.18600000000004</v>
      </c>
      <c r="P298" s="17">
        <v>781.49199999999996</v>
      </c>
      <c r="Q298" s="17">
        <v>784.87099999999998</v>
      </c>
      <c r="R298" s="17">
        <v>775.12300000000005</v>
      </c>
      <c r="S298" s="17">
        <v>773.69799999999998</v>
      </c>
      <c r="T298" s="17">
        <v>817.15</v>
      </c>
      <c r="U298" s="17">
        <v>797.87400000000002</v>
      </c>
      <c r="V298" s="17">
        <v>769.33600000000001</v>
      </c>
      <c r="W298" s="17">
        <v>755.36800000000005</v>
      </c>
      <c r="X298" s="17">
        <v>737.05</v>
      </c>
      <c r="Y298" s="17">
        <v>692.36300000000006</v>
      </c>
      <c r="Z298" s="17">
        <v>748.63</v>
      </c>
      <c r="AA298" s="17">
        <v>787.02499999999998</v>
      </c>
      <c r="AB298" s="17">
        <v>706.31399999999996</v>
      </c>
      <c r="AC298" s="17">
        <v>687.79700000000003</v>
      </c>
      <c r="AD298" s="17">
        <v>811.95899999999995</v>
      </c>
      <c r="AE298" s="17">
        <v>818.65800000000002</v>
      </c>
      <c r="AF298" s="17">
        <v>805.10199999999998</v>
      </c>
      <c r="AG298" s="17">
        <v>875.01900000000001</v>
      </c>
      <c r="AH298" s="17">
        <v>875.01900000000001</v>
      </c>
      <c r="AI298" s="17">
        <v>875.01900000000001</v>
      </c>
      <c r="AJ298" s="17">
        <v>767.20600000000002</v>
      </c>
      <c r="AK298" s="17">
        <v>805.75300000000004</v>
      </c>
      <c r="AL298" s="17">
        <v>848.75800000000004</v>
      </c>
      <c r="AM298" s="17">
        <v>808.66399999999999</v>
      </c>
      <c r="AN298" s="17">
        <v>808.66399999999999</v>
      </c>
      <c r="AO298" s="17">
        <v>781.86599999999999</v>
      </c>
      <c r="AP298" s="17">
        <v>830.99</v>
      </c>
    </row>
    <row r="299" spans="1:42" x14ac:dyDescent="0.35">
      <c r="A299" s="52"/>
      <c r="B299" s="17">
        <v>750.35500000000002</v>
      </c>
      <c r="C299" s="17">
        <v>750.35500000000002</v>
      </c>
      <c r="D299" s="17">
        <v>730.33199999999999</v>
      </c>
      <c r="E299" s="17">
        <v>790.54</v>
      </c>
      <c r="F299" s="17">
        <v>787.60799999999995</v>
      </c>
      <c r="G299" s="17">
        <v>800.53800000000001</v>
      </c>
      <c r="H299" s="17">
        <v>790.09699999999998</v>
      </c>
      <c r="I299" s="17">
        <v>755.91099999999994</v>
      </c>
      <c r="J299" s="17">
        <v>758.17100000000005</v>
      </c>
      <c r="K299" s="17">
        <v>791.49300000000005</v>
      </c>
      <c r="L299" s="17">
        <v>754.452</v>
      </c>
      <c r="M299" s="17">
        <v>789.56799999999998</v>
      </c>
      <c r="N299" s="17">
        <v>736.08</v>
      </c>
      <c r="O299" s="17">
        <v>775.98599999999999</v>
      </c>
      <c r="P299" s="17">
        <v>782.48400000000004</v>
      </c>
      <c r="Q299" s="17">
        <v>785.57</v>
      </c>
      <c r="R299" s="17">
        <v>775.12400000000002</v>
      </c>
      <c r="S299" s="17">
        <v>774.11800000000005</v>
      </c>
      <c r="T299" s="17">
        <v>817.48699999999997</v>
      </c>
      <c r="U299" s="17">
        <v>798.82799999999997</v>
      </c>
      <c r="V299" s="17">
        <v>769.84699999999998</v>
      </c>
      <c r="W299" s="17">
        <v>755.47900000000004</v>
      </c>
      <c r="X299" s="17">
        <v>737.30600000000004</v>
      </c>
      <c r="Y299" s="17">
        <v>696.16700000000003</v>
      </c>
      <c r="Z299" s="17">
        <v>748.63099999999997</v>
      </c>
      <c r="AA299" s="17">
        <v>787.05799999999999</v>
      </c>
      <c r="AB299" s="17">
        <v>706.53099999999995</v>
      </c>
      <c r="AC299" s="17">
        <v>690.13400000000001</v>
      </c>
      <c r="AD299" s="17">
        <v>812.76599999999996</v>
      </c>
      <c r="AE299" s="17">
        <v>819.399</v>
      </c>
      <c r="AF299" s="17">
        <v>805.29700000000003</v>
      </c>
      <c r="AG299" s="17">
        <v>875.75699999999995</v>
      </c>
      <c r="AH299" s="17">
        <v>875.75699999999995</v>
      </c>
      <c r="AI299" s="17">
        <v>875.75699999999995</v>
      </c>
      <c r="AJ299" s="17">
        <v>767.22500000000002</v>
      </c>
      <c r="AK299" s="17">
        <v>805.81299999999999</v>
      </c>
      <c r="AL299" s="17">
        <v>850.71900000000005</v>
      </c>
      <c r="AM299" s="17">
        <v>809.48699999999997</v>
      </c>
      <c r="AN299" s="17">
        <v>809.48699999999997</v>
      </c>
      <c r="AO299" s="17">
        <v>782.20100000000002</v>
      </c>
      <c r="AP299" s="17">
        <v>830.99300000000005</v>
      </c>
    </row>
    <row r="300" spans="1:42" x14ac:dyDescent="0.35">
      <c r="A300" s="52"/>
      <c r="B300" s="17">
        <v>751.17</v>
      </c>
      <c r="C300" s="17">
        <v>751.17</v>
      </c>
      <c r="D300" s="17">
        <v>730.63800000000003</v>
      </c>
      <c r="E300" s="17">
        <v>790.57799999999997</v>
      </c>
      <c r="F300" s="17">
        <v>787.73099999999999</v>
      </c>
      <c r="G300" s="17">
        <v>800.67200000000003</v>
      </c>
      <c r="H300" s="17">
        <v>790.19600000000003</v>
      </c>
      <c r="I300" s="17">
        <v>756.15700000000004</v>
      </c>
      <c r="J300" s="17">
        <v>759.23400000000004</v>
      </c>
      <c r="K300" s="17">
        <v>791.83600000000001</v>
      </c>
      <c r="L300" s="17">
        <v>754.61800000000005</v>
      </c>
      <c r="M300" s="17">
        <v>789.78599999999994</v>
      </c>
      <c r="N300" s="17">
        <v>736.85500000000002</v>
      </c>
      <c r="O300" s="17">
        <v>776.37900000000002</v>
      </c>
      <c r="P300" s="17">
        <v>783.20100000000002</v>
      </c>
      <c r="Q300" s="17">
        <v>786.05799999999999</v>
      </c>
      <c r="R300" s="17">
        <v>775.25900000000001</v>
      </c>
      <c r="S300" s="17">
        <v>774.471</v>
      </c>
      <c r="T300" s="17">
        <v>818.25699999999995</v>
      </c>
      <c r="U300" s="17">
        <v>800.49699999999996</v>
      </c>
      <c r="V300" s="17">
        <v>769.88300000000004</v>
      </c>
      <c r="W300" s="17">
        <v>755.97799999999995</v>
      </c>
      <c r="X300" s="17">
        <v>737.34199999999998</v>
      </c>
      <c r="Y300" s="17">
        <v>696.44</v>
      </c>
      <c r="Z300" s="17">
        <v>748.83</v>
      </c>
      <c r="AA300" s="17">
        <v>787.41300000000001</v>
      </c>
      <c r="AB300" s="17">
        <v>706.79200000000003</v>
      </c>
      <c r="AC300" s="17">
        <v>692.11800000000005</v>
      </c>
      <c r="AD300" s="17">
        <v>812.96600000000001</v>
      </c>
      <c r="AE300" s="17">
        <v>819.53800000000001</v>
      </c>
      <c r="AF300" s="17">
        <v>807.38800000000003</v>
      </c>
      <c r="AG300" s="17">
        <v>876.88599999999997</v>
      </c>
      <c r="AH300" s="17">
        <v>876.88599999999997</v>
      </c>
      <c r="AI300" s="17">
        <v>876.88599999999997</v>
      </c>
      <c r="AJ300" s="17">
        <v>767.64499999999998</v>
      </c>
      <c r="AK300" s="17">
        <v>805.86300000000006</v>
      </c>
      <c r="AL300" s="17">
        <v>851.553</v>
      </c>
      <c r="AM300" s="17">
        <v>810.54100000000005</v>
      </c>
      <c r="AN300" s="17">
        <v>810.54100000000005</v>
      </c>
      <c r="AO300" s="17">
        <v>783.24400000000003</v>
      </c>
      <c r="AP300" s="17">
        <v>834.06399999999996</v>
      </c>
    </row>
    <row r="301" spans="1:42" x14ac:dyDescent="0.35">
      <c r="A301" s="52"/>
      <c r="B301" s="17">
        <v>751.58399999999995</v>
      </c>
      <c r="C301" s="17">
        <v>751.58399999999995</v>
      </c>
      <c r="D301" s="17">
        <v>731.52200000000005</v>
      </c>
      <c r="E301" s="17">
        <v>790.79300000000001</v>
      </c>
      <c r="F301" s="17">
        <v>787.80100000000004</v>
      </c>
      <c r="G301" s="17">
        <v>801.05100000000004</v>
      </c>
      <c r="H301" s="17">
        <v>790.34500000000003</v>
      </c>
      <c r="I301" s="17">
        <v>756.279</v>
      </c>
      <c r="J301" s="17">
        <v>759.44299999999998</v>
      </c>
      <c r="K301" s="17">
        <v>792.63499999999999</v>
      </c>
      <c r="L301" s="17">
        <v>754.66399999999999</v>
      </c>
      <c r="M301" s="17">
        <v>789.90599999999995</v>
      </c>
      <c r="N301" s="17">
        <v>737.00800000000004</v>
      </c>
      <c r="O301" s="17">
        <v>776.40899999999999</v>
      </c>
      <c r="P301" s="17">
        <v>783.84400000000005</v>
      </c>
      <c r="Q301" s="17">
        <v>786.20399999999995</v>
      </c>
      <c r="R301" s="17">
        <v>775.75099999999998</v>
      </c>
      <c r="S301" s="17">
        <v>774.529</v>
      </c>
      <c r="T301" s="17">
        <v>819.23900000000003</v>
      </c>
      <c r="U301" s="17">
        <v>801.67200000000003</v>
      </c>
      <c r="V301" s="17">
        <v>771.31600000000003</v>
      </c>
      <c r="W301" s="17">
        <v>756.01900000000001</v>
      </c>
      <c r="X301" s="17">
        <v>737.35500000000002</v>
      </c>
      <c r="Y301" s="17">
        <v>696.61500000000001</v>
      </c>
      <c r="Z301" s="17">
        <v>751.78</v>
      </c>
      <c r="AA301" s="17">
        <v>787.64499999999998</v>
      </c>
      <c r="AB301" s="17">
        <v>707.26099999999997</v>
      </c>
      <c r="AC301" s="17">
        <v>695.66099999999994</v>
      </c>
      <c r="AD301" s="17">
        <v>813.53700000000003</v>
      </c>
      <c r="AE301" s="17">
        <v>819.85599999999999</v>
      </c>
      <c r="AF301" s="17">
        <v>807.80600000000004</v>
      </c>
      <c r="AG301" s="17">
        <v>876.947</v>
      </c>
      <c r="AH301" s="17">
        <v>876.947</v>
      </c>
      <c r="AI301" s="17">
        <v>876.947</v>
      </c>
      <c r="AJ301" s="17">
        <v>768.029</v>
      </c>
      <c r="AK301" s="17">
        <v>806.57500000000005</v>
      </c>
      <c r="AL301" s="17">
        <v>852.11599999999999</v>
      </c>
      <c r="AM301" s="17">
        <v>812.24599999999998</v>
      </c>
      <c r="AN301" s="17">
        <v>812.24599999999998</v>
      </c>
      <c r="AO301" s="17">
        <v>783.68600000000004</v>
      </c>
      <c r="AP301" s="17">
        <v>834.14700000000005</v>
      </c>
    </row>
    <row r="302" spans="1:42" x14ac:dyDescent="0.35">
      <c r="A302" s="52"/>
      <c r="B302" s="17">
        <v>751.63</v>
      </c>
      <c r="C302" s="17">
        <v>751.63</v>
      </c>
      <c r="D302" s="17">
        <v>731.76400000000001</v>
      </c>
      <c r="E302" s="17">
        <v>791.88599999999997</v>
      </c>
      <c r="F302" s="17">
        <v>788.45100000000002</v>
      </c>
      <c r="G302" s="17">
        <v>801.27800000000002</v>
      </c>
      <c r="H302" s="17">
        <v>791.01099999999997</v>
      </c>
      <c r="I302" s="17">
        <v>756.34699999999998</v>
      </c>
      <c r="J302" s="17">
        <v>759.59699999999998</v>
      </c>
      <c r="K302" s="17">
        <v>792.92100000000005</v>
      </c>
      <c r="L302" s="17">
        <v>755.05600000000004</v>
      </c>
      <c r="M302" s="17">
        <v>790.06799999999998</v>
      </c>
      <c r="N302" s="17">
        <v>737.80799999999999</v>
      </c>
      <c r="O302" s="17">
        <v>777.20799999999997</v>
      </c>
      <c r="P302" s="17">
        <v>784.57399999999996</v>
      </c>
      <c r="Q302" s="17">
        <v>786.654</v>
      </c>
      <c r="R302" s="17">
        <v>775.95699999999999</v>
      </c>
      <c r="S302" s="17">
        <v>777.822</v>
      </c>
      <c r="T302" s="17">
        <v>819.36699999999996</v>
      </c>
      <c r="U302" s="17">
        <v>802.33699999999999</v>
      </c>
      <c r="V302" s="17">
        <v>771.46500000000003</v>
      </c>
      <c r="W302" s="17">
        <v>756.90899999999999</v>
      </c>
      <c r="X302" s="17">
        <v>738.721</v>
      </c>
      <c r="Y302" s="17">
        <v>698.26800000000003</v>
      </c>
      <c r="Z302" s="17">
        <v>751.86</v>
      </c>
      <c r="AA302" s="17">
        <v>789.81700000000001</v>
      </c>
      <c r="AB302" s="17">
        <v>707.59500000000003</v>
      </c>
      <c r="AC302" s="17">
        <v>696.31500000000005</v>
      </c>
      <c r="AD302" s="17">
        <v>814.48099999999999</v>
      </c>
      <c r="AE302" s="17">
        <v>820.06500000000005</v>
      </c>
      <c r="AF302" s="17">
        <v>808.35799999999995</v>
      </c>
      <c r="AG302" s="17">
        <v>877.30499999999995</v>
      </c>
      <c r="AH302" s="17">
        <v>877.30499999999995</v>
      </c>
      <c r="AI302" s="17">
        <v>877.30499999999995</v>
      </c>
      <c r="AJ302" s="17">
        <v>768.12199999999996</v>
      </c>
      <c r="AK302" s="17">
        <v>806.60299999999995</v>
      </c>
      <c r="AL302" s="17">
        <v>852.47299999999996</v>
      </c>
      <c r="AM302" s="17">
        <v>812.73599999999999</v>
      </c>
      <c r="AN302" s="17">
        <v>812.73599999999999</v>
      </c>
      <c r="AO302" s="17">
        <v>783.89499999999998</v>
      </c>
      <c r="AP302" s="17">
        <v>834.56100000000004</v>
      </c>
    </row>
    <row r="303" spans="1:42" x14ac:dyDescent="0.35">
      <c r="A303" s="52"/>
      <c r="B303" s="17">
        <v>752.024</v>
      </c>
      <c r="C303" s="17">
        <v>752.024</v>
      </c>
      <c r="D303" s="17">
        <v>733</v>
      </c>
      <c r="E303" s="17">
        <v>792.524</v>
      </c>
      <c r="F303" s="17">
        <v>788.505</v>
      </c>
      <c r="G303" s="17">
        <v>801.43499999999995</v>
      </c>
      <c r="H303" s="17">
        <v>792.30200000000002</v>
      </c>
      <c r="I303" s="17">
        <v>757.76499999999999</v>
      </c>
      <c r="J303" s="17">
        <v>760.11599999999999</v>
      </c>
      <c r="K303" s="17">
        <v>792.98199999999997</v>
      </c>
      <c r="L303" s="17">
        <v>755.28599999999994</v>
      </c>
      <c r="M303" s="17">
        <v>790.72299999999996</v>
      </c>
      <c r="N303" s="17">
        <v>738.03800000000001</v>
      </c>
      <c r="O303" s="17">
        <v>777.88699999999994</v>
      </c>
      <c r="P303" s="17">
        <v>784.83600000000001</v>
      </c>
      <c r="Q303" s="17">
        <v>787.07500000000005</v>
      </c>
      <c r="R303" s="17">
        <v>777.505</v>
      </c>
      <c r="S303" s="17">
        <v>777.94200000000001</v>
      </c>
      <c r="T303" s="17">
        <v>820.13</v>
      </c>
      <c r="U303" s="17">
        <v>803.35500000000002</v>
      </c>
      <c r="V303" s="17">
        <v>771.75599999999997</v>
      </c>
      <c r="W303" s="17">
        <v>757.12900000000002</v>
      </c>
      <c r="X303" s="17">
        <v>738.86500000000001</v>
      </c>
      <c r="Y303" s="17">
        <v>699.173</v>
      </c>
      <c r="Z303" s="17">
        <v>752.24699999999996</v>
      </c>
      <c r="AA303" s="17">
        <v>790.70899999999995</v>
      </c>
      <c r="AB303" s="17">
        <v>708.61800000000005</v>
      </c>
      <c r="AC303" s="17">
        <v>696.47400000000005</v>
      </c>
      <c r="AD303" s="17">
        <v>815.02700000000004</v>
      </c>
      <c r="AE303" s="17">
        <v>820.31500000000005</v>
      </c>
      <c r="AF303" s="17">
        <v>808.70799999999997</v>
      </c>
      <c r="AG303" s="17">
        <v>878.30799999999999</v>
      </c>
      <c r="AH303" s="17">
        <v>878.30799999999999</v>
      </c>
      <c r="AI303" s="17">
        <v>878.30799999999999</v>
      </c>
      <c r="AJ303" s="17">
        <v>769.16</v>
      </c>
      <c r="AK303" s="17">
        <v>807.81600000000003</v>
      </c>
      <c r="AL303" s="17">
        <v>852.78599999999994</v>
      </c>
      <c r="AM303" s="17">
        <v>812.77200000000005</v>
      </c>
      <c r="AN303" s="17">
        <v>812.77200000000005</v>
      </c>
      <c r="AO303" s="17">
        <v>784.572</v>
      </c>
      <c r="AP303" s="17">
        <v>834.58799999999997</v>
      </c>
    </row>
    <row r="304" spans="1:42" x14ac:dyDescent="0.35">
      <c r="A304" s="52"/>
      <c r="B304" s="17">
        <v>752.03899999999999</v>
      </c>
      <c r="C304" s="17">
        <v>752.03899999999999</v>
      </c>
      <c r="D304" s="17">
        <v>734.05600000000004</v>
      </c>
      <c r="E304" s="17">
        <v>793.19399999999996</v>
      </c>
      <c r="F304" s="17">
        <v>788.60900000000004</v>
      </c>
      <c r="G304" s="17">
        <v>801.47</v>
      </c>
      <c r="H304" s="17">
        <v>792.31399999999996</v>
      </c>
      <c r="I304" s="17">
        <v>758.11699999999996</v>
      </c>
      <c r="J304" s="17">
        <v>761.30700000000002</v>
      </c>
      <c r="K304" s="17">
        <v>793.91200000000003</v>
      </c>
      <c r="L304" s="17">
        <v>755.68799999999999</v>
      </c>
      <c r="M304" s="17">
        <v>791.27300000000002</v>
      </c>
      <c r="N304" s="17">
        <v>738.12900000000002</v>
      </c>
      <c r="O304" s="17">
        <v>778.125</v>
      </c>
      <c r="P304" s="17">
        <v>784.84500000000003</v>
      </c>
      <c r="Q304" s="17">
        <v>787.13599999999997</v>
      </c>
      <c r="R304" s="17">
        <v>778.32600000000002</v>
      </c>
      <c r="S304" s="17">
        <v>779.52200000000005</v>
      </c>
      <c r="T304" s="17">
        <v>820.56899999999996</v>
      </c>
      <c r="U304" s="17">
        <v>804.11400000000003</v>
      </c>
      <c r="V304" s="17">
        <v>772.327</v>
      </c>
      <c r="W304" s="17">
        <v>757.31600000000003</v>
      </c>
      <c r="X304" s="17">
        <v>739.54</v>
      </c>
      <c r="Y304" s="17">
        <v>699.28700000000003</v>
      </c>
      <c r="Z304" s="17">
        <v>752.26300000000003</v>
      </c>
      <c r="AA304" s="17">
        <v>791.65</v>
      </c>
      <c r="AB304" s="17">
        <v>708.928</v>
      </c>
      <c r="AC304" s="17">
        <v>696.87699999999995</v>
      </c>
      <c r="AD304" s="17">
        <v>815.64099999999996</v>
      </c>
      <c r="AE304" s="17">
        <v>821.16800000000001</v>
      </c>
      <c r="AF304" s="17">
        <v>810.12099999999998</v>
      </c>
      <c r="AG304" s="17">
        <v>878.67100000000005</v>
      </c>
      <c r="AH304" s="17">
        <v>878.67100000000005</v>
      </c>
      <c r="AI304" s="17">
        <v>878.67100000000005</v>
      </c>
      <c r="AJ304" s="17">
        <v>769.34900000000005</v>
      </c>
      <c r="AK304" s="17">
        <v>808.04300000000001</v>
      </c>
      <c r="AL304" s="17">
        <v>853.08299999999997</v>
      </c>
      <c r="AM304" s="17">
        <v>813.56899999999996</v>
      </c>
      <c r="AN304" s="17">
        <v>813.56899999999996</v>
      </c>
      <c r="AO304" s="17">
        <v>784.64200000000005</v>
      </c>
      <c r="AP304" s="17">
        <v>834.62099999999998</v>
      </c>
    </row>
    <row r="305" spans="1:42" x14ac:dyDescent="0.35">
      <c r="A305" s="52"/>
      <c r="B305" s="17">
        <v>752.62</v>
      </c>
      <c r="C305" s="17">
        <v>752.62</v>
      </c>
      <c r="D305" s="17">
        <v>734.11900000000003</v>
      </c>
      <c r="E305" s="17">
        <v>793.75699999999995</v>
      </c>
      <c r="F305" s="17">
        <v>789.18700000000001</v>
      </c>
      <c r="G305" s="17">
        <v>802.00599999999997</v>
      </c>
      <c r="H305" s="17">
        <v>792.42</v>
      </c>
      <c r="I305" s="17">
        <v>758.33600000000001</v>
      </c>
      <c r="J305" s="17">
        <v>762.00900000000001</v>
      </c>
      <c r="K305" s="17">
        <v>794.34299999999996</v>
      </c>
      <c r="L305" s="17">
        <v>756.36800000000005</v>
      </c>
      <c r="M305" s="17">
        <v>792.18499999999995</v>
      </c>
      <c r="N305" s="17">
        <v>738.38199999999995</v>
      </c>
      <c r="O305" s="17">
        <v>778.74599999999998</v>
      </c>
      <c r="P305" s="17">
        <v>785.84500000000003</v>
      </c>
      <c r="Q305" s="17">
        <v>787.55</v>
      </c>
      <c r="R305" s="17">
        <v>778.69500000000005</v>
      </c>
      <c r="S305" s="17">
        <v>780.70100000000002</v>
      </c>
      <c r="T305" s="17">
        <v>820.77099999999996</v>
      </c>
      <c r="U305" s="17">
        <v>804.47799999999995</v>
      </c>
      <c r="V305" s="17">
        <v>774.76599999999996</v>
      </c>
      <c r="W305" s="17">
        <v>757.94600000000003</v>
      </c>
      <c r="X305" s="17">
        <v>739.72799999999995</v>
      </c>
      <c r="Y305" s="17">
        <v>700.45799999999997</v>
      </c>
      <c r="Z305" s="17">
        <v>752.41</v>
      </c>
      <c r="AA305" s="17">
        <v>792.28200000000004</v>
      </c>
      <c r="AB305" s="17">
        <v>709.15700000000004</v>
      </c>
      <c r="AC305" s="17">
        <v>697.34400000000005</v>
      </c>
      <c r="AD305" s="17">
        <v>817.58799999999997</v>
      </c>
      <c r="AE305" s="17">
        <v>821.33699999999999</v>
      </c>
      <c r="AF305" s="17">
        <v>810.73099999999999</v>
      </c>
      <c r="AG305" s="17">
        <v>879.62300000000005</v>
      </c>
      <c r="AH305" s="17">
        <v>879.62300000000005</v>
      </c>
      <c r="AI305" s="17">
        <v>879.62300000000005</v>
      </c>
      <c r="AJ305" s="17">
        <v>769.59500000000003</v>
      </c>
      <c r="AK305" s="17">
        <v>809.24400000000003</v>
      </c>
      <c r="AL305" s="17">
        <v>853.85</v>
      </c>
      <c r="AM305" s="17">
        <v>814.12400000000002</v>
      </c>
      <c r="AN305" s="17">
        <v>814.12400000000002</v>
      </c>
      <c r="AO305" s="17">
        <v>786.97199999999998</v>
      </c>
      <c r="AP305" s="17">
        <v>834.93</v>
      </c>
    </row>
    <row r="306" spans="1:42" x14ac:dyDescent="0.35">
      <c r="A306" s="52"/>
      <c r="B306" s="17">
        <v>753.44100000000003</v>
      </c>
      <c r="C306" s="17">
        <v>753.44100000000003</v>
      </c>
      <c r="D306" s="17">
        <v>734.79899999999998</v>
      </c>
      <c r="E306" s="17">
        <v>794.55399999999997</v>
      </c>
      <c r="F306" s="17">
        <v>789.55499999999995</v>
      </c>
      <c r="G306" s="17">
        <v>802.38900000000001</v>
      </c>
      <c r="H306" s="17">
        <v>792.56799999999998</v>
      </c>
      <c r="I306" s="17">
        <v>758.471</v>
      </c>
      <c r="J306" s="17">
        <v>762.18200000000002</v>
      </c>
      <c r="K306" s="17">
        <v>794.678</v>
      </c>
      <c r="L306" s="17">
        <v>756.61800000000005</v>
      </c>
      <c r="M306" s="17">
        <v>792.40700000000004</v>
      </c>
      <c r="N306" s="17">
        <v>738.82500000000005</v>
      </c>
      <c r="O306" s="17">
        <v>779.43700000000001</v>
      </c>
      <c r="P306" s="17">
        <v>785.94</v>
      </c>
      <c r="Q306" s="17">
        <v>787.71</v>
      </c>
      <c r="R306" s="17">
        <v>778.98699999999997</v>
      </c>
      <c r="S306" s="17">
        <v>781.57100000000003</v>
      </c>
      <c r="T306" s="17">
        <v>821.05899999999997</v>
      </c>
      <c r="U306" s="17">
        <v>805.09799999999996</v>
      </c>
      <c r="V306" s="17">
        <v>775.85299999999995</v>
      </c>
      <c r="W306" s="17">
        <v>758.20500000000004</v>
      </c>
      <c r="X306" s="17">
        <v>739.93899999999996</v>
      </c>
      <c r="Y306" s="17">
        <v>700.55100000000004</v>
      </c>
      <c r="Z306" s="17">
        <v>752.49</v>
      </c>
      <c r="AA306" s="17">
        <v>792.55</v>
      </c>
      <c r="AB306" s="17">
        <v>709.34400000000005</v>
      </c>
      <c r="AC306" s="17">
        <v>697.63099999999997</v>
      </c>
      <c r="AD306" s="17">
        <v>818.221</v>
      </c>
      <c r="AE306" s="17">
        <v>822.41300000000001</v>
      </c>
      <c r="AF306" s="17">
        <v>811.553</v>
      </c>
      <c r="AG306" s="17">
        <v>880.41800000000001</v>
      </c>
      <c r="AH306" s="17">
        <v>880.41800000000001</v>
      </c>
      <c r="AI306" s="17">
        <v>880.41800000000001</v>
      </c>
      <c r="AJ306" s="17">
        <v>769.83900000000006</v>
      </c>
      <c r="AK306" s="17">
        <v>810.375</v>
      </c>
      <c r="AL306" s="17">
        <v>854.48599999999999</v>
      </c>
      <c r="AM306" s="17">
        <v>814.13499999999999</v>
      </c>
      <c r="AN306" s="17">
        <v>814.13499999999999</v>
      </c>
      <c r="AO306" s="17">
        <v>787.55200000000002</v>
      </c>
      <c r="AP306" s="17">
        <v>835.33699999999999</v>
      </c>
    </row>
    <row r="307" spans="1:42" x14ac:dyDescent="0.35">
      <c r="A307" s="52"/>
      <c r="B307" s="17">
        <v>754.03499999999997</v>
      </c>
      <c r="C307" s="17">
        <v>754.03499999999997</v>
      </c>
      <c r="D307" s="17">
        <v>735.18200000000002</v>
      </c>
      <c r="E307" s="17">
        <v>794.88099999999997</v>
      </c>
      <c r="F307" s="17">
        <v>789.80899999999997</v>
      </c>
      <c r="G307" s="17">
        <v>803.07799999999997</v>
      </c>
      <c r="H307" s="17">
        <v>792.97500000000002</v>
      </c>
      <c r="I307" s="17">
        <v>759.548</v>
      </c>
      <c r="J307" s="17">
        <v>762.34799999999996</v>
      </c>
      <c r="K307" s="17">
        <v>794.82399999999996</v>
      </c>
      <c r="L307" s="17">
        <v>756.68200000000002</v>
      </c>
      <c r="M307" s="17">
        <v>793.51800000000003</v>
      </c>
      <c r="N307" s="17">
        <v>740.08199999999999</v>
      </c>
      <c r="O307" s="17">
        <v>779.53499999999997</v>
      </c>
      <c r="P307" s="17">
        <v>786.60500000000002</v>
      </c>
      <c r="Q307" s="17">
        <v>787.89300000000003</v>
      </c>
      <c r="R307" s="17">
        <v>779.32299999999998</v>
      </c>
      <c r="S307" s="17">
        <v>782.01900000000001</v>
      </c>
      <c r="T307" s="17">
        <v>821.65800000000002</v>
      </c>
      <c r="U307" s="17">
        <v>805.85699999999997</v>
      </c>
      <c r="V307" s="17">
        <v>776.06799999999998</v>
      </c>
      <c r="W307" s="17">
        <v>758.33100000000002</v>
      </c>
      <c r="X307" s="17">
        <v>740.11800000000005</v>
      </c>
      <c r="Y307" s="17">
        <v>700.74300000000005</v>
      </c>
      <c r="Z307" s="17">
        <v>753.23</v>
      </c>
      <c r="AA307" s="17">
        <v>792.61</v>
      </c>
      <c r="AB307" s="17">
        <v>709.89200000000005</v>
      </c>
      <c r="AC307" s="17">
        <v>697.87</v>
      </c>
      <c r="AD307" s="17">
        <v>819.08</v>
      </c>
      <c r="AE307" s="17">
        <v>822.47500000000002</v>
      </c>
      <c r="AF307" s="17">
        <v>812.14700000000005</v>
      </c>
      <c r="AG307" s="17">
        <v>880.95799999999997</v>
      </c>
      <c r="AH307" s="17">
        <v>880.95799999999997</v>
      </c>
      <c r="AI307" s="17">
        <v>880.95799999999997</v>
      </c>
      <c r="AJ307" s="17">
        <v>770.00800000000004</v>
      </c>
      <c r="AK307" s="17">
        <v>810.50900000000001</v>
      </c>
      <c r="AL307" s="17">
        <v>854.81899999999996</v>
      </c>
      <c r="AM307" s="17">
        <v>814.63099999999997</v>
      </c>
      <c r="AN307" s="17">
        <v>814.63099999999997</v>
      </c>
      <c r="AO307" s="17">
        <v>787.74699999999996</v>
      </c>
      <c r="AP307" s="17">
        <v>836.38199999999995</v>
      </c>
    </row>
    <row r="308" spans="1:42" x14ac:dyDescent="0.35">
      <c r="A308" s="52"/>
      <c r="B308" s="17">
        <v>754.57500000000005</v>
      </c>
      <c r="C308" s="17">
        <v>754.57500000000005</v>
      </c>
      <c r="D308" s="17">
        <v>735.60900000000004</v>
      </c>
      <c r="E308" s="17">
        <v>795.39700000000005</v>
      </c>
      <c r="F308" s="17">
        <v>790.46100000000001</v>
      </c>
      <c r="G308" s="17">
        <v>803.548</v>
      </c>
      <c r="H308" s="17">
        <v>793.24599999999998</v>
      </c>
      <c r="I308" s="17">
        <v>760.28800000000001</v>
      </c>
      <c r="J308" s="17">
        <v>762.45299999999997</v>
      </c>
      <c r="K308" s="17">
        <v>794.86199999999997</v>
      </c>
      <c r="L308" s="17">
        <v>757.29</v>
      </c>
      <c r="M308" s="17">
        <v>793.60500000000002</v>
      </c>
      <c r="N308" s="17">
        <v>740.68600000000004</v>
      </c>
      <c r="O308" s="17">
        <v>780.93899999999996</v>
      </c>
      <c r="P308" s="17">
        <v>786.98900000000003</v>
      </c>
      <c r="Q308" s="17">
        <v>787.89800000000002</v>
      </c>
      <c r="R308" s="17">
        <v>780.09100000000001</v>
      </c>
      <c r="S308" s="17">
        <v>782.572</v>
      </c>
      <c r="T308" s="17">
        <v>823.34100000000001</v>
      </c>
      <c r="U308" s="17">
        <v>805.96</v>
      </c>
      <c r="V308" s="17">
        <v>777.221</v>
      </c>
      <c r="W308" s="17">
        <v>758.69100000000003</v>
      </c>
      <c r="X308" s="17">
        <v>741.91499999999996</v>
      </c>
      <c r="Y308" s="17">
        <v>701.39200000000005</v>
      </c>
      <c r="Z308" s="17">
        <v>755.19200000000001</v>
      </c>
      <c r="AA308" s="17">
        <v>794.78200000000004</v>
      </c>
      <c r="AB308" s="17">
        <v>710.49900000000002</v>
      </c>
      <c r="AC308" s="17">
        <v>698.40499999999997</v>
      </c>
      <c r="AD308" s="17">
        <v>820.23599999999999</v>
      </c>
      <c r="AE308" s="17">
        <v>822.53599999999994</v>
      </c>
      <c r="AF308" s="17">
        <v>813.26700000000005</v>
      </c>
      <c r="AG308" s="17">
        <v>881.65300000000002</v>
      </c>
      <c r="AH308" s="17">
        <v>881.65300000000002</v>
      </c>
      <c r="AI308" s="17">
        <v>881.65300000000002</v>
      </c>
      <c r="AJ308" s="17">
        <v>770.16899999999998</v>
      </c>
      <c r="AK308" s="17">
        <v>810.572</v>
      </c>
      <c r="AL308" s="17">
        <v>854.86800000000005</v>
      </c>
      <c r="AM308" s="17">
        <v>815.005</v>
      </c>
      <c r="AN308" s="17">
        <v>815.005</v>
      </c>
      <c r="AO308" s="17">
        <v>787.80100000000004</v>
      </c>
      <c r="AP308" s="17">
        <v>836.94600000000003</v>
      </c>
    </row>
    <row r="309" spans="1:42" x14ac:dyDescent="0.35">
      <c r="A309" s="52"/>
      <c r="B309" s="17">
        <v>754.60199999999998</v>
      </c>
      <c r="C309" s="17">
        <v>754.60199999999998</v>
      </c>
      <c r="D309" s="17">
        <v>737.41</v>
      </c>
      <c r="E309" s="17">
        <v>795.702</v>
      </c>
      <c r="F309" s="17">
        <v>790.56700000000001</v>
      </c>
      <c r="G309" s="17">
        <v>804.99900000000002</v>
      </c>
      <c r="H309" s="17">
        <v>793.32799999999997</v>
      </c>
      <c r="I309" s="17">
        <v>761.69399999999996</v>
      </c>
      <c r="J309" s="17">
        <v>763.86599999999999</v>
      </c>
      <c r="K309" s="17">
        <v>794.93899999999996</v>
      </c>
      <c r="L309" s="17">
        <v>757.52499999999998</v>
      </c>
      <c r="M309" s="17">
        <v>794.85599999999999</v>
      </c>
      <c r="N309" s="17">
        <v>740.73299999999995</v>
      </c>
      <c r="O309" s="17">
        <v>781.76900000000001</v>
      </c>
      <c r="P309" s="17">
        <v>787.16200000000003</v>
      </c>
      <c r="Q309" s="17">
        <v>788.11300000000006</v>
      </c>
      <c r="R309" s="17">
        <v>780.13499999999999</v>
      </c>
      <c r="S309" s="17">
        <v>782.80799999999999</v>
      </c>
      <c r="T309" s="17">
        <v>823.43899999999996</v>
      </c>
      <c r="U309" s="17">
        <v>806.029</v>
      </c>
      <c r="V309" s="17">
        <v>777.77700000000004</v>
      </c>
      <c r="W309" s="17">
        <v>759.06700000000001</v>
      </c>
      <c r="X309" s="17">
        <v>742.57600000000002</v>
      </c>
      <c r="Y309" s="17">
        <v>702.36599999999999</v>
      </c>
      <c r="Z309" s="17">
        <v>755.976</v>
      </c>
      <c r="AA309" s="17">
        <v>794.92899999999997</v>
      </c>
      <c r="AB309" s="17">
        <v>711.053</v>
      </c>
      <c r="AC309" s="17">
        <v>698.58100000000002</v>
      </c>
      <c r="AD309" s="17">
        <v>820.96900000000005</v>
      </c>
      <c r="AE309" s="17">
        <v>822.66200000000003</v>
      </c>
      <c r="AF309" s="17">
        <v>814.63</v>
      </c>
      <c r="AG309" s="17">
        <v>882.28</v>
      </c>
      <c r="AH309" s="17">
        <v>882.28</v>
      </c>
      <c r="AI309" s="17">
        <v>882.28</v>
      </c>
      <c r="AJ309" s="17">
        <v>770.26800000000003</v>
      </c>
      <c r="AK309" s="17">
        <v>812.05499999999995</v>
      </c>
      <c r="AL309" s="17">
        <v>855.53399999999999</v>
      </c>
      <c r="AM309" s="17">
        <v>815.96799999999996</v>
      </c>
      <c r="AN309" s="17">
        <v>815.96799999999996</v>
      </c>
      <c r="AO309" s="17">
        <v>787.95600000000002</v>
      </c>
      <c r="AP309" s="17">
        <v>837.95799999999997</v>
      </c>
    </row>
    <row r="310" spans="1:42" x14ac:dyDescent="0.35">
      <c r="A310" s="52"/>
      <c r="B310" s="17">
        <v>755.02499999999998</v>
      </c>
      <c r="C310" s="17">
        <v>755.02499999999998</v>
      </c>
      <c r="D310" s="17">
        <v>739.34400000000005</v>
      </c>
      <c r="E310" s="17">
        <v>796.23099999999999</v>
      </c>
      <c r="F310" s="17">
        <v>791.06799999999998</v>
      </c>
      <c r="G310" s="17">
        <v>805.00699999999995</v>
      </c>
      <c r="H310" s="17">
        <v>793.54300000000001</v>
      </c>
      <c r="I310" s="17">
        <v>761.84299999999996</v>
      </c>
      <c r="J310" s="17">
        <v>763.875</v>
      </c>
      <c r="K310" s="17">
        <v>794.96500000000003</v>
      </c>
      <c r="L310" s="17">
        <v>758.30600000000004</v>
      </c>
      <c r="M310" s="17">
        <v>795.14300000000003</v>
      </c>
      <c r="N310" s="17">
        <v>740.84400000000005</v>
      </c>
      <c r="O310" s="17">
        <v>781.92</v>
      </c>
      <c r="P310" s="17">
        <v>787.56</v>
      </c>
      <c r="Q310" s="17">
        <v>788.30100000000004</v>
      </c>
      <c r="R310" s="17">
        <v>780.26099999999997</v>
      </c>
      <c r="S310" s="17">
        <v>782.87199999999996</v>
      </c>
      <c r="T310" s="17">
        <v>823.46</v>
      </c>
      <c r="U310" s="17">
        <v>806.74800000000005</v>
      </c>
      <c r="V310" s="17">
        <v>777.86</v>
      </c>
      <c r="W310" s="17">
        <v>759.245</v>
      </c>
      <c r="X310" s="17">
        <v>743.274</v>
      </c>
      <c r="Y310" s="17">
        <v>703.93899999999996</v>
      </c>
      <c r="Z310" s="17">
        <v>756.38</v>
      </c>
      <c r="AA310" s="17">
        <v>795.06600000000003</v>
      </c>
      <c r="AB310" s="17">
        <v>711.25900000000001</v>
      </c>
      <c r="AC310" s="17">
        <v>700.51</v>
      </c>
      <c r="AD310" s="17">
        <v>821.005</v>
      </c>
      <c r="AE310" s="17">
        <v>822.67200000000003</v>
      </c>
      <c r="AF310" s="17">
        <v>816.17100000000005</v>
      </c>
      <c r="AG310" s="17">
        <v>882.97900000000004</v>
      </c>
      <c r="AH310" s="17">
        <v>882.97900000000004</v>
      </c>
      <c r="AI310" s="17">
        <v>882.97900000000004</v>
      </c>
      <c r="AJ310" s="17">
        <v>770.74199999999996</v>
      </c>
      <c r="AK310" s="17">
        <v>812.327</v>
      </c>
      <c r="AL310" s="17">
        <v>855.66099999999994</v>
      </c>
      <c r="AM310" s="17">
        <v>816.82899999999995</v>
      </c>
      <c r="AN310" s="17">
        <v>816.82899999999995</v>
      </c>
      <c r="AO310" s="17">
        <v>789.78</v>
      </c>
      <c r="AP310" s="17">
        <v>840.31100000000004</v>
      </c>
    </row>
    <row r="311" spans="1:42" x14ac:dyDescent="0.35">
      <c r="A311" s="52"/>
      <c r="B311" s="17">
        <v>755.46400000000006</v>
      </c>
      <c r="C311" s="17">
        <v>755.46400000000006</v>
      </c>
      <c r="D311" s="17">
        <v>739.71799999999996</v>
      </c>
      <c r="E311" s="17">
        <v>797.20699999999999</v>
      </c>
      <c r="F311" s="17">
        <v>791.96</v>
      </c>
      <c r="G311" s="17">
        <v>805.30100000000004</v>
      </c>
      <c r="H311" s="17">
        <v>794.26</v>
      </c>
      <c r="I311" s="17">
        <v>762.22799999999995</v>
      </c>
      <c r="J311" s="17">
        <v>764.10900000000004</v>
      </c>
      <c r="K311" s="17">
        <v>795.18299999999999</v>
      </c>
      <c r="L311" s="17">
        <v>758.447</v>
      </c>
      <c r="M311" s="17">
        <v>795.54</v>
      </c>
      <c r="N311" s="17">
        <v>741.00400000000002</v>
      </c>
      <c r="O311" s="17">
        <v>782.64099999999996</v>
      </c>
      <c r="P311" s="17">
        <v>787.58600000000001</v>
      </c>
      <c r="Q311" s="17">
        <v>789.94299999999998</v>
      </c>
      <c r="R311" s="17">
        <v>780.673</v>
      </c>
      <c r="S311" s="17">
        <v>783.84299999999996</v>
      </c>
      <c r="T311" s="17">
        <v>823.97799999999995</v>
      </c>
      <c r="U311" s="17">
        <v>808.524</v>
      </c>
      <c r="V311" s="17">
        <v>778.15700000000004</v>
      </c>
      <c r="W311" s="17">
        <v>759.67100000000005</v>
      </c>
      <c r="X311" s="17">
        <v>743.44100000000003</v>
      </c>
      <c r="Y311" s="17">
        <v>703.94500000000005</v>
      </c>
      <c r="Z311" s="17">
        <v>759.20299999999997</v>
      </c>
      <c r="AA311" s="17">
        <v>795.24199999999996</v>
      </c>
      <c r="AB311" s="17">
        <v>711.91300000000001</v>
      </c>
      <c r="AC311" s="17">
        <v>700.59400000000005</v>
      </c>
      <c r="AD311" s="17">
        <v>821.09500000000003</v>
      </c>
      <c r="AE311" s="17">
        <v>822.83699999999999</v>
      </c>
      <c r="AF311" s="17">
        <v>817.7</v>
      </c>
      <c r="AG311" s="17">
        <v>883.65499999999997</v>
      </c>
      <c r="AH311" s="17">
        <v>883.65499999999997</v>
      </c>
      <c r="AI311" s="17">
        <v>883.65499999999997</v>
      </c>
      <c r="AJ311" s="17">
        <v>770.96799999999996</v>
      </c>
      <c r="AK311" s="17">
        <v>812.77</v>
      </c>
      <c r="AL311" s="17">
        <v>855.68200000000002</v>
      </c>
      <c r="AM311" s="17">
        <v>817.24199999999996</v>
      </c>
      <c r="AN311" s="17">
        <v>817.24199999999996</v>
      </c>
      <c r="AO311" s="17">
        <v>789.81</v>
      </c>
      <c r="AP311" s="17">
        <v>841.21799999999996</v>
      </c>
    </row>
    <row r="312" spans="1:42" x14ac:dyDescent="0.35">
      <c r="A312" s="52"/>
      <c r="B312" s="17">
        <v>755.64099999999996</v>
      </c>
      <c r="C312" s="17">
        <v>755.64099999999996</v>
      </c>
      <c r="D312" s="17">
        <v>740.96100000000001</v>
      </c>
      <c r="E312" s="17">
        <v>798.35</v>
      </c>
      <c r="F312" s="17">
        <v>792.23299999999995</v>
      </c>
      <c r="G312" s="17">
        <v>805.95799999999997</v>
      </c>
      <c r="H312" s="17">
        <v>794.44</v>
      </c>
      <c r="I312" s="17">
        <v>762.678</v>
      </c>
      <c r="J312" s="17">
        <v>764.62300000000005</v>
      </c>
      <c r="K312" s="17">
        <v>795.88300000000004</v>
      </c>
      <c r="L312" s="17">
        <v>758.67399999999998</v>
      </c>
      <c r="M312" s="17">
        <v>795.96699999999998</v>
      </c>
      <c r="N312" s="17">
        <v>741.125</v>
      </c>
      <c r="O312" s="17">
        <v>782.95100000000002</v>
      </c>
      <c r="P312" s="17">
        <v>787.96100000000001</v>
      </c>
      <c r="Q312" s="17">
        <v>790.58900000000006</v>
      </c>
      <c r="R312" s="17">
        <v>782.45100000000002</v>
      </c>
      <c r="S312" s="17">
        <v>784.96400000000006</v>
      </c>
      <c r="T312" s="17">
        <v>824.55899999999997</v>
      </c>
      <c r="U312" s="17">
        <v>808.96100000000001</v>
      </c>
      <c r="V312" s="17">
        <v>778.92600000000004</v>
      </c>
      <c r="W312" s="17">
        <v>760.10199999999998</v>
      </c>
      <c r="X312" s="17">
        <v>744.00400000000002</v>
      </c>
      <c r="Y312" s="17">
        <v>706.08199999999999</v>
      </c>
      <c r="Z312" s="17">
        <v>761.24599999999998</v>
      </c>
      <c r="AA312" s="17">
        <v>795.30499999999995</v>
      </c>
      <c r="AB312" s="17">
        <v>712.11900000000003</v>
      </c>
      <c r="AC312" s="17">
        <v>701.23500000000001</v>
      </c>
      <c r="AD312" s="17">
        <v>821.798</v>
      </c>
      <c r="AE312" s="17">
        <v>823.23299999999995</v>
      </c>
      <c r="AF312" s="17">
        <v>817.745</v>
      </c>
      <c r="AG312" s="17">
        <v>884.03399999999999</v>
      </c>
      <c r="AH312" s="17">
        <v>884.03399999999999</v>
      </c>
      <c r="AI312" s="17">
        <v>884.03399999999999</v>
      </c>
      <c r="AJ312" s="17">
        <v>771.78</v>
      </c>
      <c r="AK312" s="17">
        <v>814.48099999999999</v>
      </c>
      <c r="AL312" s="17">
        <v>855.98900000000003</v>
      </c>
      <c r="AM312" s="17">
        <v>817.70100000000002</v>
      </c>
      <c r="AN312" s="17">
        <v>817.70100000000002</v>
      </c>
      <c r="AO312" s="17">
        <v>790.38699999999994</v>
      </c>
      <c r="AP312" s="17">
        <v>841.49400000000003</v>
      </c>
    </row>
    <row r="313" spans="1:42" x14ac:dyDescent="0.35">
      <c r="A313" s="52"/>
      <c r="B313" s="17">
        <v>755.97699999999998</v>
      </c>
      <c r="C313" s="17">
        <v>755.97699999999998</v>
      </c>
      <c r="D313" s="17">
        <v>741.29200000000003</v>
      </c>
      <c r="E313" s="17">
        <v>798.89099999999996</v>
      </c>
      <c r="F313" s="17">
        <v>794.423</v>
      </c>
      <c r="G313" s="17">
        <v>806.46699999999998</v>
      </c>
      <c r="H313" s="17">
        <v>794.72299999999996</v>
      </c>
      <c r="I313" s="17">
        <v>762.92600000000004</v>
      </c>
      <c r="J313" s="17">
        <v>764.846</v>
      </c>
      <c r="K313" s="17">
        <v>795.94799999999998</v>
      </c>
      <c r="L313" s="17">
        <v>758.86599999999999</v>
      </c>
      <c r="M313" s="17">
        <v>795.976</v>
      </c>
      <c r="N313" s="17">
        <v>741.15499999999997</v>
      </c>
      <c r="O313" s="17">
        <v>783.2</v>
      </c>
      <c r="P313" s="17">
        <v>788.53300000000002</v>
      </c>
      <c r="Q313" s="17">
        <v>791.14499999999998</v>
      </c>
      <c r="R313" s="17">
        <v>783.58699999999999</v>
      </c>
      <c r="S313" s="17">
        <v>785.18299999999999</v>
      </c>
      <c r="T313" s="17">
        <v>824.62099999999998</v>
      </c>
      <c r="U313" s="17">
        <v>810.29600000000005</v>
      </c>
      <c r="V313" s="17">
        <v>778.96900000000005</v>
      </c>
      <c r="W313" s="17">
        <v>760.21299999999997</v>
      </c>
      <c r="X313" s="17">
        <v>744.13900000000001</v>
      </c>
      <c r="Y313" s="17">
        <v>706.70799999999997</v>
      </c>
      <c r="Z313" s="17">
        <v>761.84</v>
      </c>
      <c r="AA313" s="17">
        <v>796.16899999999998</v>
      </c>
      <c r="AB313" s="17">
        <v>712.21299999999997</v>
      </c>
      <c r="AC313" s="17">
        <v>701.95899999999995</v>
      </c>
      <c r="AD313" s="17">
        <v>822.25900000000001</v>
      </c>
      <c r="AE313" s="17">
        <v>823.23299999999995</v>
      </c>
      <c r="AF313" s="17">
        <v>818.11199999999997</v>
      </c>
      <c r="AG313" s="17">
        <v>884.16399999999999</v>
      </c>
      <c r="AH313" s="17">
        <v>884.16399999999999</v>
      </c>
      <c r="AI313" s="17">
        <v>884.16399999999999</v>
      </c>
      <c r="AJ313" s="17">
        <v>772.93899999999996</v>
      </c>
      <c r="AK313" s="17">
        <v>814.88</v>
      </c>
      <c r="AL313" s="17">
        <v>856.23099999999999</v>
      </c>
      <c r="AM313" s="17">
        <v>818.02</v>
      </c>
      <c r="AN313" s="17">
        <v>818.02</v>
      </c>
      <c r="AO313" s="17">
        <v>795.80700000000002</v>
      </c>
      <c r="AP313" s="17">
        <v>841.49800000000005</v>
      </c>
    </row>
    <row r="314" spans="1:42" x14ac:dyDescent="0.35">
      <c r="A314" s="52"/>
      <c r="B314" s="17">
        <v>757.26900000000001</v>
      </c>
      <c r="C314" s="17">
        <v>757.26900000000001</v>
      </c>
      <c r="D314" s="17">
        <v>742.17100000000005</v>
      </c>
      <c r="E314" s="17">
        <v>798.91300000000001</v>
      </c>
      <c r="F314" s="17">
        <v>796.48500000000001</v>
      </c>
      <c r="G314" s="17">
        <v>806.53099999999995</v>
      </c>
      <c r="H314" s="17">
        <v>794.80499999999995</v>
      </c>
      <c r="I314" s="17">
        <v>763.36300000000006</v>
      </c>
      <c r="J314" s="17">
        <v>765.36900000000003</v>
      </c>
      <c r="K314" s="17">
        <v>795.99400000000003</v>
      </c>
      <c r="L314" s="17">
        <v>759.17100000000005</v>
      </c>
      <c r="M314" s="17">
        <v>796.48599999999999</v>
      </c>
      <c r="N314" s="17">
        <v>741.23599999999999</v>
      </c>
      <c r="O314" s="17">
        <v>784.09900000000005</v>
      </c>
      <c r="P314" s="17">
        <v>789.86800000000005</v>
      </c>
      <c r="Q314" s="17">
        <v>791.35500000000002</v>
      </c>
      <c r="R314" s="17">
        <v>784.22900000000004</v>
      </c>
      <c r="S314" s="17">
        <v>785.42600000000004</v>
      </c>
      <c r="T314" s="17">
        <v>825.11500000000001</v>
      </c>
      <c r="U314" s="17">
        <v>810.43100000000004</v>
      </c>
      <c r="V314" s="17">
        <v>779.08799999999997</v>
      </c>
      <c r="W314" s="17">
        <v>760.26800000000003</v>
      </c>
      <c r="X314" s="17">
        <v>745.23400000000004</v>
      </c>
      <c r="Y314" s="17">
        <v>707.24300000000005</v>
      </c>
      <c r="Z314" s="17">
        <v>763.28</v>
      </c>
      <c r="AA314" s="17">
        <v>796.68200000000002</v>
      </c>
      <c r="AB314" s="17">
        <v>712.26700000000005</v>
      </c>
      <c r="AC314" s="17">
        <v>703.24199999999996</v>
      </c>
      <c r="AD314" s="17">
        <v>822.69200000000001</v>
      </c>
      <c r="AE314" s="17">
        <v>823.67100000000005</v>
      </c>
      <c r="AF314" s="17">
        <v>821.221</v>
      </c>
      <c r="AG314" s="17">
        <v>884.75300000000004</v>
      </c>
      <c r="AH314" s="17">
        <v>884.75300000000004</v>
      </c>
      <c r="AI314" s="17">
        <v>884.75300000000004</v>
      </c>
      <c r="AJ314" s="17">
        <v>773.11800000000005</v>
      </c>
      <c r="AK314" s="17">
        <v>818.85699999999997</v>
      </c>
      <c r="AL314" s="17">
        <v>856.31200000000001</v>
      </c>
      <c r="AM314" s="17">
        <v>818.19500000000005</v>
      </c>
      <c r="AN314" s="17">
        <v>818.19500000000005</v>
      </c>
      <c r="AO314" s="17">
        <v>797.14700000000005</v>
      </c>
      <c r="AP314" s="17">
        <v>841.63300000000004</v>
      </c>
    </row>
    <row r="315" spans="1:42" x14ac:dyDescent="0.35">
      <c r="A315" s="52"/>
      <c r="B315" s="17">
        <v>757.67200000000003</v>
      </c>
      <c r="C315" s="17">
        <v>757.67200000000003</v>
      </c>
      <c r="D315" s="17">
        <v>742.19200000000001</v>
      </c>
      <c r="E315" s="17">
        <v>799.29899999999998</v>
      </c>
      <c r="F315" s="17">
        <v>796.60199999999998</v>
      </c>
      <c r="G315" s="17">
        <v>807.44500000000005</v>
      </c>
      <c r="H315" s="17">
        <v>794.97799999999995</v>
      </c>
      <c r="I315" s="17">
        <v>763.63400000000001</v>
      </c>
      <c r="J315" s="17">
        <v>767.02099999999996</v>
      </c>
      <c r="K315" s="17">
        <v>796.702</v>
      </c>
      <c r="L315" s="17">
        <v>759.35400000000004</v>
      </c>
      <c r="M315" s="17">
        <v>796.61800000000005</v>
      </c>
      <c r="N315" s="17">
        <v>741.74800000000005</v>
      </c>
      <c r="O315" s="17">
        <v>784.245</v>
      </c>
      <c r="P315" s="17">
        <v>790.54300000000001</v>
      </c>
      <c r="Q315" s="17">
        <v>791.71799999999996</v>
      </c>
      <c r="R315" s="17">
        <v>784.471</v>
      </c>
      <c r="S315" s="17">
        <v>786.06200000000001</v>
      </c>
      <c r="T315" s="17">
        <v>825.36199999999997</v>
      </c>
      <c r="U315" s="17">
        <v>810.99</v>
      </c>
      <c r="V315" s="17">
        <v>780.05799999999999</v>
      </c>
      <c r="W315" s="17">
        <v>760.31399999999996</v>
      </c>
      <c r="X315" s="17">
        <v>745.94399999999996</v>
      </c>
      <c r="Y315" s="17">
        <v>708.84299999999996</v>
      </c>
      <c r="Z315" s="17">
        <v>763.79499999999996</v>
      </c>
      <c r="AA315" s="17">
        <v>796.92200000000003</v>
      </c>
      <c r="AB315" s="17">
        <v>712.26900000000001</v>
      </c>
      <c r="AC315" s="17">
        <v>704.25099999999998</v>
      </c>
      <c r="AD315" s="17">
        <v>823.29700000000003</v>
      </c>
      <c r="AE315" s="17">
        <v>824.08299999999997</v>
      </c>
      <c r="AF315" s="17">
        <v>822.37800000000004</v>
      </c>
      <c r="AG315" s="17">
        <v>885.03399999999999</v>
      </c>
      <c r="AH315" s="17">
        <v>885.03399999999999</v>
      </c>
      <c r="AI315" s="17">
        <v>885.03399999999999</v>
      </c>
      <c r="AJ315" s="17">
        <v>774.12900000000002</v>
      </c>
      <c r="AK315" s="17">
        <v>818.99800000000005</v>
      </c>
      <c r="AL315" s="17">
        <v>856.55600000000004</v>
      </c>
      <c r="AM315" s="17">
        <v>818.60199999999998</v>
      </c>
      <c r="AN315" s="17">
        <v>818.60199999999998</v>
      </c>
      <c r="AO315" s="17">
        <v>797.29700000000003</v>
      </c>
      <c r="AP315" s="17">
        <v>841.67899999999997</v>
      </c>
    </row>
    <row r="316" spans="1:42" x14ac:dyDescent="0.35">
      <c r="A316" s="52"/>
      <c r="B316" s="17">
        <v>757.94</v>
      </c>
      <c r="C316" s="17">
        <v>757.94</v>
      </c>
      <c r="D316" s="17">
        <v>742.60900000000004</v>
      </c>
      <c r="E316" s="17">
        <v>799.95399999999995</v>
      </c>
      <c r="F316" s="17">
        <v>796.77700000000004</v>
      </c>
      <c r="G316" s="17">
        <v>807.62800000000004</v>
      </c>
      <c r="H316" s="17">
        <v>795.37199999999996</v>
      </c>
      <c r="I316" s="17">
        <v>763.65200000000004</v>
      </c>
      <c r="J316" s="17">
        <v>767.24400000000003</v>
      </c>
      <c r="K316" s="17">
        <v>796.81500000000005</v>
      </c>
      <c r="L316" s="17">
        <v>759.35400000000004</v>
      </c>
      <c r="M316" s="17">
        <v>798.2</v>
      </c>
      <c r="N316" s="17">
        <v>742.70399999999995</v>
      </c>
      <c r="O316" s="17">
        <v>784.66800000000001</v>
      </c>
      <c r="P316" s="17">
        <v>791.00599999999997</v>
      </c>
      <c r="Q316" s="17">
        <v>792.32899999999995</v>
      </c>
      <c r="R316" s="17">
        <v>784.89</v>
      </c>
      <c r="S316" s="17">
        <v>786.20699999999999</v>
      </c>
      <c r="T316" s="17">
        <v>826.39099999999996</v>
      </c>
      <c r="U316" s="17">
        <v>811.31299999999999</v>
      </c>
      <c r="V316" s="17">
        <v>780.31399999999996</v>
      </c>
      <c r="W316" s="17">
        <v>760.44500000000005</v>
      </c>
      <c r="X316" s="17">
        <v>746.298</v>
      </c>
      <c r="Y316" s="17">
        <v>709.24599999999998</v>
      </c>
      <c r="Z316" s="17">
        <v>764.67700000000002</v>
      </c>
      <c r="AA316" s="17">
        <v>797.28399999999999</v>
      </c>
      <c r="AB316" s="17">
        <v>712.80899999999997</v>
      </c>
      <c r="AC316" s="17">
        <v>704.35799999999995</v>
      </c>
      <c r="AD316" s="17">
        <v>823.89599999999996</v>
      </c>
      <c r="AE316" s="17">
        <v>824.13499999999999</v>
      </c>
      <c r="AF316" s="17">
        <v>822.56</v>
      </c>
      <c r="AG316" s="17">
        <v>885.16399999999999</v>
      </c>
      <c r="AH316" s="17">
        <v>885.16399999999999</v>
      </c>
      <c r="AI316" s="17">
        <v>885.16399999999999</v>
      </c>
      <c r="AJ316" s="17">
        <v>774.20299999999997</v>
      </c>
      <c r="AK316" s="17">
        <v>819.98500000000001</v>
      </c>
      <c r="AL316" s="17">
        <v>856.73199999999997</v>
      </c>
      <c r="AM316" s="17">
        <v>819.30600000000004</v>
      </c>
      <c r="AN316" s="17">
        <v>819.30600000000004</v>
      </c>
      <c r="AO316" s="17">
        <v>798.43299999999999</v>
      </c>
      <c r="AP316" s="17">
        <v>841.78599999999994</v>
      </c>
    </row>
    <row r="317" spans="1:42" x14ac:dyDescent="0.35">
      <c r="A317" s="52"/>
      <c r="B317" s="17">
        <v>758.54399999999998</v>
      </c>
      <c r="C317" s="17">
        <v>758.54399999999998</v>
      </c>
      <c r="D317" s="17">
        <v>744.94</v>
      </c>
      <c r="E317" s="17">
        <v>799.96400000000006</v>
      </c>
      <c r="F317" s="17">
        <v>797.11099999999999</v>
      </c>
      <c r="G317" s="17">
        <v>810.17499999999995</v>
      </c>
      <c r="H317" s="17">
        <v>795.822</v>
      </c>
      <c r="I317" s="17">
        <v>763.721</v>
      </c>
      <c r="J317" s="17">
        <v>767.62900000000002</v>
      </c>
      <c r="K317" s="17">
        <v>796.88499999999999</v>
      </c>
      <c r="L317" s="17">
        <v>759.75900000000001</v>
      </c>
      <c r="M317" s="17">
        <v>798.81</v>
      </c>
      <c r="N317" s="17">
        <v>743.29300000000001</v>
      </c>
      <c r="O317" s="17">
        <v>786.327</v>
      </c>
      <c r="P317" s="17">
        <v>793.29700000000003</v>
      </c>
      <c r="Q317" s="17">
        <v>792.65099999999995</v>
      </c>
      <c r="R317" s="17">
        <v>785.35299999999995</v>
      </c>
      <c r="S317" s="17">
        <v>786.56700000000001</v>
      </c>
      <c r="T317" s="17">
        <v>826.41200000000003</v>
      </c>
      <c r="U317" s="17">
        <v>811.38800000000003</v>
      </c>
      <c r="V317" s="17">
        <v>780.41399999999999</v>
      </c>
      <c r="W317" s="17">
        <v>762.15099999999995</v>
      </c>
      <c r="X317" s="17">
        <v>746.31</v>
      </c>
      <c r="Y317" s="17">
        <v>710.25</v>
      </c>
      <c r="Z317" s="17">
        <v>765.399</v>
      </c>
      <c r="AA317" s="17">
        <v>798.202</v>
      </c>
      <c r="AB317" s="17">
        <v>713.553</v>
      </c>
      <c r="AC317" s="17">
        <v>704.99800000000005</v>
      </c>
      <c r="AD317" s="17">
        <v>824.95600000000002</v>
      </c>
      <c r="AE317" s="17">
        <v>824.26400000000001</v>
      </c>
      <c r="AF317" s="17">
        <v>823.46900000000005</v>
      </c>
      <c r="AG317" s="17">
        <v>885.84299999999996</v>
      </c>
      <c r="AH317" s="17">
        <v>885.84299999999996</v>
      </c>
      <c r="AI317" s="17">
        <v>885.84299999999996</v>
      </c>
      <c r="AJ317" s="17">
        <v>777.24699999999996</v>
      </c>
      <c r="AK317" s="17">
        <v>820.07</v>
      </c>
      <c r="AL317" s="17">
        <v>856.88599999999997</v>
      </c>
      <c r="AM317" s="17">
        <v>819.36199999999997</v>
      </c>
      <c r="AN317" s="17">
        <v>819.36199999999997</v>
      </c>
      <c r="AO317" s="17">
        <v>800.98800000000006</v>
      </c>
      <c r="AP317" s="17">
        <v>841.86699999999996</v>
      </c>
    </row>
    <row r="318" spans="1:42" x14ac:dyDescent="0.35">
      <c r="A318" s="52"/>
      <c r="B318" s="17">
        <v>759.346</v>
      </c>
      <c r="C318" s="17">
        <v>759.346</v>
      </c>
      <c r="D318" s="17">
        <v>745.52099999999996</v>
      </c>
      <c r="E318" s="17">
        <v>800.08</v>
      </c>
      <c r="F318" s="17">
        <v>797.27499999999998</v>
      </c>
      <c r="G318" s="17">
        <v>810.32</v>
      </c>
      <c r="H318" s="17">
        <v>796.69200000000001</v>
      </c>
      <c r="I318" s="17">
        <v>764.18799999999999</v>
      </c>
      <c r="J318" s="17">
        <v>768.38599999999997</v>
      </c>
      <c r="K318" s="17">
        <v>796.96900000000005</v>
      </c>
      <c r="L318" s="17">
        <v>760.52300000000002</v>
      </c>
      <c r="M318" s="17">
        <v>798.99699999999996</v>
      </c>
      <c r="N318" s="17">
        <v>743.47799999999995</v>
      </c>
      <c r="O318" s="17">
        <v>787.25199999999995</v>
      </c>
      <c r="P318" s="17">
        <v>795.01300000000003</v>
      </c>
      <c r="Q318" s="17">
        <v>793.39099999999996</v>
      </c>
      <c r="R318" s="17">
        <v>786.072</v>
      </c>
      <c r="S318" s="17">
        <v>786.7</v>
      </c>
      <c r="T318" s="17">
        <v>830.05499999999995</v>
      </c>
      <c r="U318" s="17">
        <v>811.44899999999996</v>
      </c>
      <c r="V318" s="17">
        <v>780.66399999999999</v>
      </c>
      <c r="W318" s="17">
        <v>763.14700000000005</v>
      </c>
      <c r="X318" s="17">
        <v>747.06</v>
      </c>
      <c r="Y318" s="17">
        <v>710.56899999999996</v>
      </c>
      <c r="Z318" s="17">
        <v>765.63400000000001</v>
      </c>
      <c r="AA318" s="17">
        <v>798.93700000000001</v>
      </c>
      <c r="AB318" s="17">
        <v>714.03399999999999</v>
      </c>
      <c r="AC318" s="17">
        <v>706.75099999999998</v>
      </c>
      <c r="AD318" s="17">
        <v>825.56</v>
      </c>
      <c r="AE318" s="17">
        <v>825.43700000000001</v>
      </c>
      <c r="AF318" s="17">
        <v>823.83299999999997</v>
      </c>
      <c r="AG318" s="17">
        <v>885.86300000000006</v>
      </c>
      <c r="AH318" s="17">
        <v>885.86300000000006</v>
      </c>
      <c r="AI318" s="17">
        <v>885.86300000000006</v>
      </c>
      <c r="AJ318" s="17">
        <v>777.52499999999998</v>
      </c>
      <c r="AK318" s="17">
        <v>820.34299999999996</v>
      </c>
      <c r="AL318" s="17">
        <v>857.04399999999998</v>
      </c>
      <c r="AM318" s="17">
        <v>819.58</v>
      </c>
      <c r="AN318" s="17">
        <v>819.58</v>
      </c>
      <c r="AO318" s="17">
        <v>801.57500000000005</v>
      </c>
      <c r="AP318" s="17">
        <v>842.34799999999996</v>
      </c>
    </row>
    <row r="319" spans="1:42" x14ac:dyDescent="0.35">
      <c r="A319" s="52"/>
      <c r="B319" s="17">
        <v>759.952</v>
      </c>
      <c r="C319" s="17">
        <v>759.952</v>
      </c>
      <c r="D319" s="17">
        <v>745.61</v>
      </c>
      <c r="E319" s="17">
        <v>800.33699999999999</v>
      </c>
      <c r="F319" s="17">
        <v>798.05399999999997</v>
      </c>
      <c r="G319" s="17">
        <v>811.06500000000005</v>
      </c>
      <c r="H319" s="17">
        <v>796.74400000000003</v>
      </c>
      <c r="I319" s="17">
        <v>765.55100000000004</v>
      </c>
      <c r="J319" s="17">
        <v>768.57100000000003</v>
      </c>
      <c r="K319" s="17">
        <v>797.25199999999995</v>
      </c>
      <c r="L319" s="17">
        <v>760.83500000000004</v>
      </c>
      <c r="M319" s="17">
        <v>799.03099999999995</v>
      </c>
      <c r="N319" s="17">
        <v>743.49599999999998</v>
      </c>
      <c r="O319" s="17">
        <v>787.255</v>
      </c>
      <c r="P319" s="17">
        <v>795.50800000000004</v>
      </c>
      <c r="Q319" s="17">
        <v>793.61099999999999</v>
      </c>
      <c r="R319" s="17">
        <v>787.48800000000006</v>
      </c>
      <c r="S319" s="17">
        <v>787.55200000000002</v>
      </c>
      <c r="T319" s="17">
        <v>830.13400000000001</v>
      </c>
      <c r="U319" s="17">
        <v>811.52599999999995</v>
      </c>
      <c r="V319" s="17">
        <v>780.86900000000003</v>
      </c>
      <c r="W319" s="17">
        <v>763.19100000000003</v>
      </c>
      <c r="X319" s="17">
        <v>747.17</v>
      </c>
      <c r="Y319" s="17">
        <v>710.70600000000002</v>
      </c>
      <c r="Z319" s="17">
        <v>766.02300000000002</v>
      </c>
      <c r="AA319" s="17">
        <v>799.84799999999996</v>
      </c>
      <c r="AB319" s="17">
        <v>714.47400000000005</v>
      </c>
      <c r="AC319" s="17">
        <v>709.50199999999995</v>
      </c>
      <c r="AD319" s="17">
        <v>825.96699999999998</v>
      </c>
      <c r="AE319" s="17">
        <v>826.01300000000003</v>
      </c>
      <c r="AF319" s="17">
        <v>824.38499999999999</v>
      </c>
      <c r="AG319" s="17">
        <v>885.89300000000003</v>
      </c>
      <c r="AH319" s="17">
        <v>885.89300000000003</v>
      </c>
      <c r="AI319" s="17">
        <v>885.89300000000003</v>
      </c>
      <c r="AJ319" s="17">
        <v>777.66</v>
      </c>
      <c r="AK319" s="17">
        <v>820.38900000000001</v>
      </c>
      <c r="AL319" s="17">
        <v>857.18700000000001</v>
      </c>
      <c r="AM319" s="17">
        <v>821.18799999999999</v>
      </c>
      <c r="AN319" s="17">
        <v>821.18799999999999</v>
      </c>
      <c r="AO319" s="17">
        <v>803.11099999999999</v>
      </c>
      <c r="AP319" s="17">
        <v>842.94500000000005</v>
      </c>
    </row>
    <row r="320" spans="1:42" x14ac:dyDescent="0.35">
      <c r="A320" s="52"/>
      <c r="B320" s="17">
        <v>760.68299999999999</v>
      </c>
      <c r="C320" s="17">
        <v>760.68299999999999</v>
      </c>
      <c r="D320" s="17">
        <v>747.06600000000003</v>
      </c>
      <c r="E320" s="17">
        <v>800.72799999999995</v>
      </c>
      <c r="F320" s="17">
        <v>798.25300000000004</v>
      </c>
      <c r="G320" s="17">
        <v>811.30200000000002</v>
      </c>
      <c r="H320" s="17">
        <v>796.75099999999998</v>
      </c>
      <c r="I320" s="17">
        <v>765.75199999999995</v>
      </c>
      <c r="J320" s="17">
        <v>769.00599999999997</v>
      </c>
      <c r="K320" s="17">
        <v>797.58299999999997</v>
      </c>
      <c r="L320" s="17">
        <v>761.029</v>
      </c>
      <c r="M320" s="17">
        <v>799.279</v>
      </c>
      <c r="N320" s="17">
        <v>743.54</v>
      </c>
      <c r="O320" s="17">
        <v>787.49199999999996</v>
      </c>
      <c r="P320" s="17">
        <v>795.7</v>
      </c>
      <c r="Q320" s="17">
        <v>794.18600000000004</v>
      </c>
      <c r="R320" s="17">
        <v>787.58500000000004</v>
      </c>
      <c r="S320" s="17">
        <v>788.27599999999995</v>
      </c>
      <c r="T320" s="17">
        <v>831.07600000000002</v>
      </c>
      <c r="U320" s="17">
        <v>811.76300000000003</v>
      </c>
      <c r="V320" s="17">
        <v>782.08500000000004</v>
      </c>
      <c r="W320" s="17">
        <v>764.31</v>
      </c>
      <c r="X320" s="17">
        <v>747.87199999999996</v>
      </c>
      <c r="Y320" s="17">
        <v>711.59400000000005</v>
      </c>
      <c r="Z320" s="17">
        <v>769.01099999999997</v>
      </c>
      <c r="AA320" s="17">
        <v>800.35900000000004</v>
      </c>
      <c r="AB320" s="17">
        <v>714.48900000000003</v>
      </c>
      <c r="AC320" s="17">
        <v>709.66600000000005</v>
      </c>
      <c r="AD320" s="17">
        <v>826.43700000000001</v>
      </c>
      <c r="AE320" s="17">
        <v>830.38499999999999</v>
      </c>
      <c r="AF320" s="17">
        <v>824.40899999999999</v>
      </c>
      <c r="AG320" s="17">
        <v>887.91200000000003</v>
      </c>
      <c r="AH320" s="17">
        <v>887.91200000000003</v>
      </c>
      <c r="AI320" s="17">
        <v>887.91200000000003</v>
      </c>
      <c r="AJ320" s="17">
        <v>779.077</v>
      </c>
      <c r="AK320" s="17">
        <v>821.23299999999995</v>
      </c>
      <c r="AL320" s="17">
        <v>857.84400000000005</v>
      </c>
      <c r="AM320" s="17">
        <v>821.71400000000006</v>
      </c>
      <c r="AN320" s="17">
        <v>821.71400000000006</v>
      </c>
      <c r="AO320" s="17">
        <v>803.70299999999997</v>
      </c>
      <c r="AP320" s="17">
        <v>843.46100000000001</v>
      </c>
    </row>
    <row r="321" spans="1:42" x14ac:dyDescent="0.35">
      <c r="A321" s="52"/>
      <c r="B321" s="17">
        <v>760.88400000000001</v>
      </c>
      <c r="C321" s="17">
        <v>760.88400000000001</v>
      </c>
      <c r="D321" s="17">
        <v>747.98199999999997</v>
      </c>
      <c r="E321" s="17">
        <v>800.73</v>
      </c>
      <c r="F321" s="17">
        <v>798.32500000000005</v>
      </c>
      <c r="G321" s="17">
        <v>811.471</v>
      </c>
      <c r="H321" s="17">
        <v>796.90499999999997</v>
      </c>
      <c r="I321" s="17">
        <v>765.84900000000005</v>
      </c>
      <c r="J321" s="17">
        <v>769.18700000000001</v>
      </c>
      <c r="K321" s="17">
        <v>797.95699999999999</v>
      </c>
      <c r="L321" s="17">
        <v>761.49099999999999</v>
      </c>
      <c r="M321" s="17">
        <v>799.48199999999997</v>
      </c>
      <c r="N321" s="17">
        <v>743.548</v>
      </c>
      <c r="O321" s="17">
        <v>788.08699999999999</v>
      </c>
      <c r="P321" s="17">
        <v>795.97400000000005</v>
      </c>
      <c r="Q321" s="17">
        <v>794.69299999999998</v>
      </c>
      <c r="R321" s="17">
        <v>787.93399999999997</v>
      </c>
      <c r="S321" s="17">
        <v>788.48699999999997</v>
      </c>
      <c r="T321" s="17">
        <v>832.49800000000005</v>
      </c>
      <c r="U321" s="17">
        <v>811.87800000000004</v>
      </c>
      <c r="V321" s="17">
        <v>782.36900000000003</v>
      </c>
      <c r="W321" s="17">
        <v>764.44</v>
      </c>
      <c r="X321" s="17">
        <v>749.11800000000005</v>
      </c>
      <c r="Y321" s="17">
        <v>712.28200000000004</v>
      </c>
      <c r="Z321" s="17">
        <v>769.32600000000002</v>
      </c>
      <c r="AA321" s="17">
        <v>801.07100000000003</v>
      </c>
      <c r="AB321" s="17">
        <v>715.00800000000004</v>
      </c>
      <c r="AC321" s="17">
        <v>710.04100000000005</v>
      </c>
      <c r="AD321" s="17">
        <v>827.93299999999999</v>
      </c>
      <c r="AE321" s="17">
        <v>830.73199999999997</v>
      </c>
      <c r="AF321" s="17">
        <v>824.51700000000005</v>
      </c>
      <c r="AG321" s="17">
        <v>888.09</v>
      </c>
      <c r="AH321" s="17">
        <v>888.09</v>
      </c>
      <c r="AI321" s="17">
        <v>888.09</v>
      </c>
      <c r="AJ321" s="17">
        <v>779.18399999999997</v>
      </c>
      <c r="AK321" s="17">
        <v>821.48400000000004</v>
      </c>
      <c r="AL321" s="17">
        <v>858.36300000000006</v>
      </c>
      <c r="AM321" s="17">
        <v>822.03099999999995</v>
      </c>
      <c r="AN321" s="17">
        <v>822.03099999999995</v>
      </c>
      <c r="AO321" s="17">
        <v>803.97799999999995</v>
      </c>
      <c r="AP321" s="17">
        <v>843.928</v>
      </c>
    </row>
    <row r="322" spans="1:42" x14ac:dyDescent="0.35">
      <c r="A322" s="52"/>
      <c r="B322" s="17">
        <v>761.05499999999995</v>
      </c>
      <c r="C322" s="17">
        <v>761.05499999999995</v>
      </c>
      <c r="D322" s="17">
        <v>748.13300000000004</v>
      </c>
      <c r="E322" s="17">
        <v>801.31299999999999</v>
      </c>
      <c r="F322" s="17">
        <v>799.01800000000003</v>
      </c>
      <c r="G322" s="17">
        <v>811.904</v>
      </c>
      <c r="H322" s="17">
        <v>796.90700000000004</v>
      </c>
      <c r="I322" s="17">
        <v>766.76300000000003</v>
      </c>
      <c r="J322" s="17">
        <v>770.91</v>
      </c>
      <c r="K322" s="17">
        <v>798.33399999999995</v>
      </c>
      <c r="L322" s="17">
        <v>761.90800000000002</v>
      </c>
      <c r="M322" s="17">
        <v>799.85</v>
      </c>
      <c r="N322" s="17">
        <v>743.81200000000001</v>
      </c>
      <c r="O322" s="17">
        <v>788.60799999999995</v>
      </c>
      <c r="P322" s="17">
        <v>798.01499999999999</v>
      </c>
      <c r="Q322" s="17">
        <v>794.72400000000005</v>
      </c>
      <c r="R322" s="17">
        <v>788.58299999999997</v>
      </c>
      <c r="S322" s="17">
        <v>789.83500000000004</v>
      </c>
      <c r="T322" s="17">
        <v>833.04200000000003</v>
      </c>
      <c r="U322" s="17">
        <v>811.92600000000004</v>
      </c>
      <c r="V322" s="17">
        <v>782.78200000000004</v>
      </c>
      <c r="W322" s="17">
        <v>764.85799999999995</v>
      </c>
      <c r="X322" s="17">
        <v>749.44200000000001</v>
      </c>
      <c r="Y322" s="17">
        <v>713.34</v>
      </c>
      <c r="Z322" s="17">
        <v>769.37900000000002</v>
      </c>
      <c r="AA322" s="17">
        <v>801.99</v>
      </c>
      <c r="AB322" s="17">
        <v>715.78599999999994</v>
      </c>
      <c r="AC322" s="17">
        <v>710.21799999999996</v>
      </c>
      <c r="AD322" s="17">
        <v>828.51700000000005</v>
      </c>
      <c r="AE322" s="17">
        <v>831.10199999999998</v>
      </c>
      <c r="AF322" s="17">
        <v>825.774</v>
      </c>
      <c r="AG322" s="17">
        <v>888.60699999999997</v>
      </c>
      <c r="AH322" s="17">
        <v>888.60699999999997</v>
      </c>
      <c r="AI322" s="17">
        <v>888.60699999999997</v>
      </c>
      <c r="AJ322" s="17">
        <v>779.56399999999996</v>
      </c>
      <c r="AK322" s="17">
        <v>821.76700000000005</v>
      </c>
      <c r="AL322" s="17">
        <v>858.505</v>
      </c>
      <c r="AM322" s="17">
        <v>822.404</v>
      </c>
      <c r="AN322" s="17">
        <v>822.404</v>
      </c>
      <c r="AO322" s="17">
        <v>804.91800000000001</v>
      </c>
      <c r="AP322" s="17">
        <v>844.56700000000001</v>
      </c>
    </row>
    <row r="323" spans="1:42" x14ac:dyDescent="0.35">
      <c r="A323" s="52"/>
      <c r="B323" s="17">
        <v>761.43899999999996</v>
      </c>
      <c r="C323" s="17">
        <v>761.43899999999996</v>
      </c>
      <c r="D323" s="17">
        <v>748.14599999999996</v>
      </c>
      <c r="E323" s="17">
        <v>801.56200000000001</v>
      </c>
      <c r="F323" s="17">
        <v>799.33399999999995</v>
      </c>
      <c r="G323" s="17">
        <v>812.553</v>
      </c>
      <c r="H323" s="17">
        <v>797.55499999999995</v>
      </c>
      <c r="I323" s="17">
        <v>766.81100000000004</v>
      </c>
      <c r="J323" s="17">
        <v>770.97500000000002</v>
      </c>
      <c r="K323" s="17">
        <v>798.72799999999995</v>
      </c>
      <c r="L323" s="17">
        <v>762.51300000000003</v>
      </c>
      <c r="M323" s="17">
        <v>799.92499999999995</v>
      </c>
      <c r="N323" s="17">
        <v>744.06799999999998</v>
      </c>
      <c r="O323" s="17">
        <v>790.01599999999996</v>
      </c>
      <c r="P323" s="17">
        <v>798.173</v>
      </c>
      <c r="Q323" s="17">
        <v>794.95799999999997</v>
      </c>
      <c r="R323" s="17">
        <v>788.74400000000003</v>
      </c>
      <c r="S323" s="17">
        <v>790.72400000000005</v>
      </c>
      <c r="T323" s="17">
        <v>833.49800000000005</v>
      </c>
      <c r="U323" s="17">
        <v>813.34400000000005</v>
      </c>
      <c r="V323" s="17">
        <v>784.10699999999997</v>
      </c>
      <c r="W323" s="17">
        <v>765.00199999999995</v>
      </c>
      <c r="X323" s="17">
        <v>749.81200000000001</v>
      </c>
      <c r="Y323" s="17">
        <v>713.34199999999998</v>
      </c>
      <c r="Z323" s="17">
        <v>769.78700000000003</v>
      </c>
      <c r="AA323" s="17">
        <v>802.60500000000002</v>
      </c>
      <c r="AB323" s="17">
        <v>716.81899999999996</v>
      </c>
      <c r="AC323" s="17">
        <v>710.53</v>
      </c>
      <c r="AD323" s="17">
        <v>828.58799999999997</v>
      </c>
      <c r="AE323" s="17">
        <v>831.12300000000005</v>
      </c>
      <c r="AF323" s="17">
        <v>826.84199999999998</v>
      </c>
      <c r="AG323" s="17">
        <v>889.09199999999998</v>
      </c>
      <c r="AH323" s="17">
        <v>889.09199999999998</v>
      </c>
      <c r="AI323" s="17">
        <v>889.09199999999998</v>
      </c>
      <c r="AJ323" s="17">
        <v>779.99900000000002</v>
      </c>
      <c r="AK323" s="17">
        <v>823.26</v>
      </c>
      <c r="AL323" s="17">
        <v>858.54499999999996</v>
      </c>
      <c r="AM323" s="17">
        <v>822.69600000000003</v>
      </c>
      <c r="AN323" s="17">
        <v>822.69600000000003</v>
      </c>
      <c r="AO323" s="17">
        <v>806.12300000000005</v>
      </c>
      <c r="AP323" s="17">
        <v>845.16200000000003</v>
      </c>
    </row>
    <row r="324" spans="1:42" x14ac:dyDescent="0.35">
      <c r="A324" s="52"/>
      <c r="B324" s="17">
        <v>761.45</v>
      </c>
      <c r="C324" s="17">
        <v>761.45</v>
      </c>
      <c r="D324" s="17">
        <v>748.36800000000005</v>
      </c>
      <c r="E324" s="17">
        <v>801.68399999999997</v>
      </c>
      <c r="F324" s="17">
        <v>799.41800000000001</v>
      </c>
      <c r="G324" s="17">
        <v>812.62</v>
      </c>
      <c r="H324" s="17">
        <v>798.08100000000002</v>
      </c>
      <c r="I324" s="17">
        <v>767.74699999999996</v>
      </c>
      <c r="J324" s="17">
        <v>771.23099999999999</v>
      </c>
      <c r="K324" s="17">
        <v>799.01499999999999</v>
      </c>
      <c r="L324" s="17">
        <v>764.048</v>
      </c>
      <c r="M324" s="17">
        <v>800.20899999999995</v>
      </c>
      <c r="N324" s="17">
        <v>744.25800000000004</v>
      </c>
      <c r="O324" s="17">
        <v>790.51499999999999</v>
      </c>
      <c r="P324" s="17">
        <v>798.45</v>
      </c>
      <c r="Q324" s="17">
        <v>795.64</v>
      </c>
      <c r="R324" s="17">
        <v>790.47500000000002</v>
      </c>
      <c r="S324" s="17">
        <v>791.572</v>
      </c>
      <c r="T324" s="17">
        <v>834.35500000000002</v>
      </c>
      <c r="U324" s="17">
        <v>813.423</v>
      </c>
      <c r="V324" s="17">
        <v>784.70100000000002</v>
      </c>
      <c r="W324" s="17">
        <v>765.346</v>
      </c>
      <c r="X324" s="17">
        <v>750.38900000000001</v>
      </c>
      <c r="Y324" s="17">
        <v>713.72900000000004</v>
      </c>
      <c r="Z324" s="17">
        <v>769.85500000000002</v>
      </c>
      <c r="AA324" s="17">
        <v>803.33199999999999</v>
      </c>
      <c r="AB324" s="17">
        <v>717.92600000000004</v>
      </c>
      <c r="AC324" s="17">
        <v>711.08799999999997</v>
      </c>
      <c r="AD324" s="17">
        <v>828.79100000000005</v>
      </c>
      <c r="AE324" s="17">
        <v>832.077</v>
      </c>
      <c r="AF324" s="17">
        <v>827.55499999999995</v>
      </c>
      <c r="AG324" s="17">
        <v>889.22299999999996</v>
      </c>
      <c r="AH324" s="17">
        <v>889.22299999999996</v>
      </c>
      <c r="AI324" s="17">
        <v>889.22299999999996</v>
      </c>
      <c r="AJ324" s="17">
        <v>780.245</v>
      </c>
      <c r="AK324" s="17">
        <v>823.50599999999997</v>
      </c>
      <c r="AL324" s="17">
        <v>858.60699999999997</v>
      </c>
      <c r="AM324" s="17">
        <v>822.79300000000001</v>
      </c>
      <c r="AN324" s="17">
        <v>822.79300000000001</v>
      </c>
      <c r="AO324" s="17">
        <v>806.66200000000003</v>
      </c>
      <c r="AP324" s="17">
        <v>845.40300000000002</v>
      </c>
    </row>
    <row r="325" spans="1:42" x14ac:dyDescent="0.35">
      <c r="A325" s="52"/>
      <c r="B325" s="17">
        <v>761.64599999999996</v>
      </c>
      <c r="C325" s="17">
        <v>761.64599999999996</v>
      </c>
      <c r="D325" s="17">
        <v>748.92499999999995</v>
      </c>
      <c r="E325" s="17">
        <v>801.72799999999995</v>
      </c>
      <c r="F325" s="17">
        <v>800.48</v>
      </c>
      <c r="G325" s="17">
        <v>812.66099999999994</v>
      </c>
      <c r="H325" s="17">
        <v>799.17499999999995</v>
      </c>
      <c r="I325" s="17">
        <v>768.20500000000004</v>
      </c>
      <c r="J325" s="17">
        <v>771.60799999999995</v>
      </c>
      <c r="K325" s="17">
        <v>799.27300000000002</v>
      </c>
      <c r="L325" s="17">
        <v>764.36900000000003</v>
      </c>
      <c r="M325" s="17">
        <v>800.34500000000003</v>
      </c>
      <c r="N325" s="17">
        <v>745.23299999999995</v>
      </c>
      <c r="O325" s="17">
        <v>792.23699999999997</v>
      </c>
      <c r="P325" s="17">
        <v>799.28</v>
      </c>
      <c r="Q325" s="17">
        <v>795.73400000000004</v>
      </c>
      <c r="R325" s="17">
        <v>790.47699999999998</v>
      </c>
      <c r="S325" s="17">
        <v>792.024</v>
      </c>
      <c r="T325" s="17">
        <v>835.09500000000003</v>
      </c>
      <c r="U325" s="17">
        <v>813.46199999999999</v>
      </c>
      <c r="V325" s="17">
        <v>785.03899999999999</v>
      </c>
      <c r="W325" s="17">
        <v>766.005</v>
      </c>
      <c r="X325" s="17">
        <v>751.904</v>
      </c>
      <c r="Y325" s="17">
        <v>715.28899999999999</v>
      </c>
      <c r="Z325" s="17">
        <v>770.40099999999995</v>
      </c>
      <c r="AA325" s="17">
        <v>803.72400000000005</v>
      </c>
      <c r="AB325" s="17">
        <v>718.20899999999995</v>
      </c>
      <c r="AC325" s="17">
        <v>713.91099999999994</v>
      </c>
      <c r="AD325" s="17">
        <v>829.43200000000002</v>
      </c>
      <c r="AE325" s="17">
        <v>832.20299999999997</v>
      </c>
      <c r="AF325" s="17">
        <v>827.78</v>
      </c>
      <c r="AG325" s="17">
        <v>889.91300000000001</v>
      </c>
      <c r="AH325" s="17">
        <v>889.91300000000001</v>
      </c>
      <c r="AI325" s="17">
        <v>889.91300000000001</v>
      </c>
      <c r="AJ325" s="17">
        <v>780.71900000000005</v>
      </c>
      <c r="AK325" s="17">
        <v>823.84100000000001</v>
      </c>
      <c r="AL325" s="17">
        <v>858.72500000000002</v>
      </c>
      <c r="AM325" s="17">
        <v>824.74400000000003</v>
      </c>
      <c r="AN325" s="17">
        <v>824.74400000000003</v>
      </c>
      <c r="AO325" s="17">
        <v>807.52800000000002</v>
      </c>
      <c r="AP325" s="17">
        <v>845.66200000000003</v>
      </c>
    </row>
    <row r="326" spans="1:42" x14ac:dyDescent="0.35">
      <c r="A326" s="52"/>
      <c r="B326" s="17">
        <v>761.721</v>
      </c>
      <c r="C326" s="17">
        <v>761.721</v>
      </c>
      <c r="D326" s="17">
        <v>749.61500000000001</v>
      </c>
      <c r="E326" s="17">
        <v>802.33500000000004</v>
      </c>
      <c r="F326" s="17">
        <v>800.71600000000001</v>
      </c>
      <c r="G326" s="17">
        <v>814.75199999999995</v>
      </c>
      <c r="H326" s="17">
        <v>799.22299999999996</v>
      </c>
      <c r="I326" s="17">
        <v>768.20799999999997</v>
      </c>
      <c r="J326" s="17">
        <v>772.18200000000002</v>
      </c>
      <c r="K326" s="17">
        <v>799.48400000000004</v>
      </c>
      <c r="L326" s="17">
        <v>764.66899999999998</v>
      </c>
      <c r="M326" s="17">
        <v>800.84900000000005</v>
      </c>
      <c r="N326" s="17">
        <v>745.38</v>
      </c>
      <c r="O326" s="17">
        <v>792.43700000000001</v>
      </c>
      <c r="P326" s="17">
        <v>800.55100000000004</v>
      </c>
      <c r="Q326" s="17">
        <v>796.00800000000004</v>
      </c>
      <c r="R326" s="17">
        <v>790.55799999999999</v>
      </c>
      <c r="S326" s="17">
        <v>792.64599999999996</v>
      </c>
      <c r="T326" s="17">
        <v>835.3</v>
      </c>
      <c r="U326" s="17">
        <v>814.24</v>
      </c>
      <c r="V326" s="17">
        <v>785.69799999999998</v>
      </c>
      <c r="W326" s="17">
        <v>766.55600000000004</v>
      </c>
      <c r="X326" s="17">
        <v>752.44</v>
      </c>
      <c r="Y326" s="17">
        <v>717.28099999999995</v>
      </c>
      <c r="Z326" s="17">
        <v>771.33799999999997</v>
      </c>
      <c r="AA326" s="17">
        <v>804.54600000000005</v>
      </c>
      <c r="AB326" s="17">
        <v>719.42700000000002</v>
      </c>
      <c r="AC326" s="17">
        <v>713.94399999999996</v>
      </c>
      <c r="AD326" s="17">
        <v>829.48400000000004</v>
      </c>
      <c r="AE326" s="17">
        <v>832.255</v>
      </c>
      <c r="AF326" s="17">
        <v>828.00699999999995</v>
      </c>
      <c r="AG326" s="17">
        <v>891.32399999999996</v>
      </c>
      <c r="AH326" s="17">
        <v>891.32399999999996</v>
      </c>
      <c r="AI326" s="17">
        <v>891.32399999999996</v>
      </c>
      <c r="AJ326" s="17">
        <v>781.19500000000005</v>
      </c>
      <c r="AK326" s="17">
        <v>824.68700000000001</v>
      </c>
      <c r="AL326" s="17">
        <v>858.75599999999997</v>
      </c>
      <c r="AM326" s="17">
        <v>824.80700000000002</v>
      </c>
      <c r="AN326" s="17">
        <v>824.80700000000002</v>
      </c>
      <c r="AO326" s="17">
        <v>808.005</v>
      </c>
      <c r="AP326" s="17">
        <v>846.11300000000006</v>
      </c>
    </row>
    <row r="327" spans="1:42" x14ac:dyDescent="0.35">
      <c r="A327" s="52"/>
      <c r="B327" s="17">
        <v>761.73800000000006</v>
      </c>
      <c r="C327" s="17">
        <v>761.73800000000006</v>
      </c>
      <c r="D327" s="17">
        <v>751.16899999999998</v>
      </c>
      <c r="E327" s="17">
        <v>803.02700000000004</v>
      </c>
      <c r="F327" s="17">
        <v>801.21500000000003</v>
      </c>
      <c r="G327" s="17">
        <v>815.13599999999997</v>
      </c>
      <c r="H327" s="17">
        <v>799.245</v>
      </c>
      <c r="I327" s="17">
        <v>768.69799999999998</v>
      </c>
      <c r="J327" s="17">
        <v>772.88499999999999</v>
      </c>
      <c r="K327" s="17">
        <v>799.93100000000004</v>
      </c>
      <c r="L327" s="17">
        <v>765.05399999999997</v>
      </c>
      <c r="M327" s="17">
        <v>801.12599999999998</v>
      </c>
      <c r="N327" s="17">
        <v>745.95500000000004</v>
      </c>
      <c r="O327" s="17">
        <v>793.798</v>
      </c>
      <c r="P327" s="17">
        <v>800.96100000000001</v>
      </c>
      <c r="Q327" s="17">
        <v>796.54300000000001</v>
      </c>
      <c r="R327" s="17">
        <v>791.63099999999997</v>
      </c>
      <c r="S327" s="17">
        <v>792.66</v>
      </c>
      <c r="T327" s="17">
        <v>835.41499999999996</v>
      </c>
      <c r="U327" s="17">
        <v>814.72299999999996</v>
      </c>
      <c r="V327" s="17">
        <v>785.84199999999998</v>
      </c>
      <c r="W327" s="17">
        <v>766.78599999999994</v>
      </c>
      <c r="X327" s="17">
        <v>752.51499999999999</v>
      </c>
      <c r="Y327" s="17">
        <v>717.75699999999995</v>
      </c>
      <c r="Z327" s="17">
        <v>772.21199999999999</v>
      </c>
      <c r="AA327" s="17">
        <v>804.60500000000002</v>
      </c>
      <c r="AB327" s="17">
        <v>719.67600000000004</v>
      </c>
      <c r="AC327" s="17">
        <v>716.23699999999997</v>
      </c>
      <c r="AD327" s="17">
        <v>829.82600000000002</v>
      </c>
      <c r="AE327" s="17">
        <v>832.51400000000001</v>
      </c>
      <c r="AF327" s="17">
        <v>828.5</v>
      </c>
      <c r="AG327" s="17">
        <v>891.50199999999995</v>
      </c>
      <c r="AH327" s="17">
        <v>891.50199999999995</v>
      </c>
      <c r="AI327" s="17">
        <v>891.50199999999995</v>
      </c>
      <c r="AJ327" s="17">
        <v>781.28099999999995</v>
      </c>
      <c r="AK327" s="17">
        <v>826.96199999999999</v>
      </c>
      <c r="AL327" s="17">
        <v>859.06200000000001</v>
      </c>
      <c r="AM327" s="17">
        <v>825.24400000000003</v>
      </c>
      <c r="AN327" s="17">
        <v>825.24400000000003</v>
      </c>
      <c r="AO327" s="17">
        <v>809.48400000000004</v>
      </c>
      <c r="AP327" s="17">
        <v>847.27</v>
      </c>
    </row>
    <row r="328" spans="1:42" x14ac:dyDescent="0.35">
      <c r="A328" s="52"/>
      <c r="B328" s="17">
        <v>762.59400000000005</v>
      </c>
      <c r="C328" s="17">
        <v>762.59400000000005</v>
      </c>
      <c r="D328" s="17">
        <v>751.21699999999998</v>
      </c>
      <c r="E328" s="17">
        <v>803.54399999999998</v>
      </c>
      <c r="F328" s="17">
        <v>801.25599999999997</v>
      </c>
      <c r="G328" s="17">
        <v>815.77200000000005</v>
      </c>
      <c r="H328" s="17">
        <v>799.59799999999996</v>
      </c>
      <c r="I328" s="17">
        <v>769.15499999999997</v>
      </c>
      <c r="J328" s="17">
        <v>772.92</v>
      </c>
      <c r="K328" s="17">
        <v>800.37099999999998</v>
      </c>
      <c r="L328" s="17">
        <v>766.45299999999997</v>
      </c>
      <c r="M328" s="17">
        <v>801.34799999999996</v>
      </c>
      <c r="N328" s="17">
        <v>746.22</v>
      </c>
      <c r="O328" s="17">
        <v>794.26099999999997</v>
      </c>
      <c r="P328" s="17">
        <v>802.56899999999996</v>
      </c>
      <c r="Q328" s="17">
        <v>796.66200000000003</v>
      </c>
      <c r="R328" s="17">
        <v>792.322</v>
      </c>
      <c r="S328" s="17">
        <v>794.21699999999998</v>
      </c>
      <c r="T328" s="17">
        <v>836.12</v>
      </c>
      <c r="U328" s="17">
        <v>815.37800000000004</v>
      </c>
      <c r="V328" s="17">
        <v>786.55499999999995</v>
      </c>
      <c r="W328" s="17">
        <v>766.79700000000003</v>
      </c>
      <c r="X328" s="17">
        <v>752.89700000000005</v>
      </c>
      <c r="Y328" s="17">
        <v>718.64700000000005</v>
      </c>
      <c r="Z328" s="17">
        <v>773.80100000000004</v>
      </c>
      <c r="AA328" s="17">
        <v>804.65800000000002</v>
      </c>
      <c r="AB328" s="17">
        <v>719.95699999999999</v>
      </c>
      <c r="AC328" s="17">
        <v>718.13699999999994</v>
      </c>
      <c r="AD328" s="17">
        <v>830.86099999999999</v>
      </c>
      <c r="AE328" s="17">
        <v>833.04300000000001</v>
      </c>
      <c r="AF328" s="17">
        <v>830.16600000000005</v>
      </c>
      <c r="AG328" s="17">
        <v>891.52300000000002</v>
      </c>
      <c r="AH328" s="17">
        <v>891.52300000000002</v>
      </c>
      <c r="AI328" s="17">
        <v>891.52300000000002</v>
      </c>
      <c r="AJ328" s="17">
        <v>782.274</v>
      </c>
      <c r="AK328" s="17">
        <v>827.59799999999996</v>
      </c>
      <c r="AL328" s="17">
        <v>859.23199999999997</v>
      </c>
      <c r="AM328" s="17">
        <v>825.62199999999996</v>
      </c>
      <c r="AN328" s="17">
        <v>825.62199999999996</v>
      </c>
      <c r="AO328" s="17">
        <v>809.71600000000001</v>
      </c>
      <c r="AP328" s="17">
        <v>847.62400000000002</v>
      </c>
    </row>
    <row r="329" spans="1:42" x14ac:dyDescent="0.35">
      <c r="A329" s="52"/>
      <c r="B329" s="17">
        <v>763.13099999999997</v>
      </c>
      <c r="C329" s="17">
        <v>763.13099999999997</v>
      </c>
      <c r="D329" s="17">
        <v>751.39300000000003</v>
      </c>
      <c r="E329" s="17">
        <v>804.02099999999996</v>
      </c>
      <c r="F329" s="17">
        <v>801.41200000000003</v>
      </c>
      <c r="G329" s="17">
        <v>815.86800000000005</v>
      </c>
      <c r="H329" s="17">
        <v>799.6</v>
      </c>
      <c r="I329" s="17">
        <v>769.39200000000005</v>
      </c>
      <c r="J329" s="17">
        <v>773.79700000000003</v>
      </c>
      <c r="K329" s="17">
        <v>800.52099999999996</v>
      </c>
      <c r="L329" s="17">
        <v>766.69299999999998</v>
      </c>
      <c r="M329" s="17">
        <v>801.57899999999995</v>
      </c>
      <c r="N329" s="17">
        <v>747.43799999999999</v>
      </c>
      <c r="O329" s="17">
        <v>794.42</v>
      </c>
      <c r="P329" s="17">
        <v>803.73699999999997</v>
      </c>
      <c r="Q329" s="17">
        <v>797.01199999999994</v>
      </c>
      <c r="R329" s="17">
        <v>792.96100000000001</v>
      </c>
      <c r="S329" s="17">
        <v>795.97699999999998</v>
      </c>
      <c r="T329" s="17">
        <v>836.197</v>
      </c>
      <c r="U329" s="17">
        <v>816.09500000000003</v>
      </c>
      <c r="V329" s="17">
        <v>786.81</v>
      </c>
      <c r="W329" s="17">
        <v>766.87800000000004</v>
      </c>
      <c r="X329" s="17">
        <v>753.01</v>
      </c>
      <c r="Y329" s="17">
        <v>718.77499999999998</v>
      </c>
      <c r="Z329" s="17">
        <v>774.101</v>
      </c>
      <c r="AA329" s="17">
        <v>804.74099999999999</v>
      </c>
      <c r="AB329" s="17">
        <v>720.41600000000005</v>
      </c>
      <c r="AC329" s="17">
        <v>718.81</v>
      </c>
      <c r="AD329" s="17">
        <v>830.98099999999999</v>
      </c>
      <c r="AE329" s="17">
        <v>833.81600000000003</v>
      </c>
      <c r="AF329" s="17">
        <v>830.20799999999997</v>
      </c>
      <c r="AG329" s="17">
        <v>891.73900000000003</v>
      </c>
      <c r="AH329" s="17">
        <v>891.73900000000003</v>
      </c>
      <c r="AI329" s="17">
        <v>891.73900000000003</v>
      </c>
      <c r="AJ329" s="17">
        <v>782.39700000000005</v>
      </c>
      <c r="AK329" s="17">
        <v>827.98299999999995</v>
      </c>
      <c r="AL329" s="17">
        <v>859.37900000000002</v>
      </c>
      <c r="AM329" s="17">
        <v>825.96100000000001</v>
      </c>
      <c r="AN329" s="17">
        <v>825.96100000000001</v>
      </c>
      <c r="AO329" s="17">
        <v>809.75699999999995</v>
      </c>
      <c r="AP329" s="17">
        <v>848.73199999999997</v>
      </c>
    </row>
    <row r="330" spans="1:42" x14ac:dyDescent="0.35">
      <c r="A330" s="52"/>
      <c r="B330" s="17">
        <v>763.32100000000003</v>
      </c>
      <c r="C330" s="17">
        <v>763.32100000000003</v>
      </c>
      <c r="D330" s="17">
        <v>752.04200000000003</v>
      </c>
      <c r="E330" s="17">
        <v>804.65800000000002</v>
      </c>
      <c r="F330" s="17">
        <v>801.58699999999999</v>
      </c>
      <c r="G330" s="17">
        <v>815.90099999999995</v>
      </c>
      <c r="H330" s="17">
        <v>799.65099999999995</v>
      </c>
      <c r="I330" s="17">
        <v>769.83199999999999</v>
      </c>
      <c r="J330" s="17">
        <v>773.89300000000003</v>
      </c>
      <c r="K330" s="17">
        <v>801.60199999999998</v>
      </c>
      <c r="L330" s="17">
        <v>767.19399999999996</v>
      </c>
      <c r="M330" s="17">
        <v>801.62400000000002</v>
      </c>
      <c r="N330" s="17">
        <v>747.67700000000002</v>
      </c>
      <c r="O330" s="17">
        <v>795.30899999999997</v>
      </c>
      <c r="P330" s="17">
        <v>804.46</v>
      </c>
      <c r="Q330" s="17">
        <v>797.01300000000003</v>
      </c>
      <c r="R330" s="17">
        <v>793.50099999999998</v>
      </c>
      <c r="S330" s="17">
        <v>796.00900000000001</v>
      </c>
      <c r="T330" s="17">
        <v>836.33900000000006</v>
      </c>
      <c r="U330" s="17">
        <v>816.505</v>
      </c>
      <c r="V330" s="17">
        <v>787.27</v>
      </c>
      <c r="W330" s="17">
        <v>766.88099999999997</v>
      </c>
      <c r="X330" s="17">
        <v>754.245</v>
      </c>
      <c r="Y330" s="17">
        <v>719.46699999999998</v>
      </c>
      <c r="Z330" s="17">
        <v>774.46699999999998</v>
      </c>
      <c r="AA330" s="17">
        <v>805.08799999999997</v>
      </c>
      <c r="AB330" s="17">
        <v>720.98599999999999</v>
      </c>
      <c r="AC330" s="17">
        <v>719.94899999999996</v>
      </c>
      <c r="AD330" s="17">
        <v>831.18100000000004</v>
      </c>
      <c r="AE330" s="17">
        <v>834.03599999999994</v>
      </c>
      <c r="AF330" s="17">
        <v>830.73</v>
      </c>
      <c r="AG330" s="17">
        <v>892.96400000000006</v>
      </c>
      <c r="AH330" s="17">
        <v>892.96400000000006</v>
      </c>
      <c r="AI330" s="17">
        <v>892.96400000000006</v>
      </c>
      <c r="AJ330" s="17">
        <v>783.17399999999998</v>
      </c>
      <c r="AK330" s="17">
        <v>828.37699999999995</v>
      </c>
      <c r="AL330" s="17">
        <v>859.56600000000003</v>
      </c>
      <c r="AM330" s="17">
        <v>826.72400000000005</v>
      </c>
      <c r="AN330" s="17">
        <v>826.72400000000005</v>
      </c>
      <c r="AO330" s="17">
        <v>810.34799999999996</v>
      </c>
      <c r="AP330" s="17">
        <v>849.00199999999995</v>
      </c>
    </row>
    <row r="331" spans="1:42" x14ac:dyDescent="0.35">
      <c r="A331" s="52"/>
      <c r="B331" s="17">
        <v>763.34699999999998</v>
      </c>
      <c r="C331" s="17">
        <v>763.34699999999998</v>
      </c>
      <c r="D331" s="17">
        <v>753.21500000000003</v>
      </c>
      <c r="E331" s="17">
        <v>804.81100000000004</v>
      </c>
      <c r="F331" s="17">
        <v>802.71299999999997</v>
      </c>
      <c r="G331" s="17">
        <v>816.548</v>
      </c>
      <c r="H331" s="17">
        <v>799.9</v>
      </c>
      <c r="I331" s="17">
        <v>770.16</v>
      </c>
      <c r="J331" s="17">
        <v>774.27099999999996</v>
      </c>
      <c r="K331" s="17">
        <v>802.13</v>
      </c>
      <c r="L331" s="17">
        <v>768.11300000000006</v>
      </c>
      <c r="M331" s="17">
        <v>801.63499999999999</v>
      </c>
      <c r="N331" s="17">
        <v>748.51</v>
      </c>
      <c r="O331" s="17">
        <v>795.327</v>
      </c>
      <c r="P331" s="17">
        <v>805.41300000000001</v>
      </c>
      <c r="Q331" s="17">
        <v>797.64099999999996</v>
      </c>
      <c r="R331" s="17">
        <v>794.02499999999998</v>
      </c>
      <c r="S331" s="17">
        <v>796.923</v>
      </c>
      <c r="T331" s="17">
        <v>836.53099999999995</v>
      </c>
      <c r="U331" s="17">
        <v>816.66899999999998</v>
      </c>
      <c r="V331" s="17">
        <v>787.45</v>
      </c>
      <c r="W331" s="17">
        <v>767.59500000000003</v>
      </c>
      <c r="X331" s="17">
        <v>754.89499999999998</v>
      </c>
      <c r="Y331" s="17">
        <v>719.69600000000003</v>
      </c>
      <c r="Z331" s="17">
        <v>774.88300000000004</v>
      </c>
      <c r="AA331" s="17">
        <v>809.36400000000003</v>
      </c>
      <c r="AB331" s="17">
        <v>721.303</v>
      </c>
      <c r="AC331" s="17">
        <v>720.33699999999999</v>
      </c>
      <c r="AD331" s="17">
        <v>831.71400000000006</v>
      </c>
      <c r="AE331" s="17">
        <v>835.11699999999996</v>
      </c>
      <c r="AF331" s="17">
        <v>831.16700000000003</v>
      </c>
      <c r="AG331" s="17">
        <v>893.46400000000006</v>
      </c>
      <c r="AH331" s="17">
        <v>893.46400000000006</v>
      </c>
      <c r="AI331" s="17">
        <v>893.46400000000006</v>
      </c>
      <c r="AJ331" s="17">
        <v>783.25099999999998</v>
      </c>
      <c r="AK331" s="17">
        <v>828.92499999999995</v>
      </c>
      <c r="AL331" s="17">
        <v>859.596</v>
      </c>
      <c r="AM331" s="17">
        <v>826.81899999999996</v>
      </c>
      <c r="AN331" s="17">
        <v>826.81899999999996</v>
      </c>
      <c r="AO331" s="17">
        <v>810.35500000000002</v>
      </c>
      <c r="AP331" s="17">
        <v>850.35400000000004</v>
      </c>
    </row>
    <row r="332" spans="1:42" x14ac:dyDescent="0.35">
      <c r="A332" s="52"/>
      <c r="B332" s="17">
        <v>763.61300000000006</v>
      </c>
      <c r="C332" s="17">
        <v>763.61300000000006</v>
      </c>
      <c r="D332" s="17">
        <v>753.31500000000005</v>
      </c>
      <c r="E332" s="17">
        <v>805.07299999999998</v>
      </c>
      <c r="F332" s="17">
        <v>802.72400000000005</v>
      </c>
      <c r="G332" s="17">
        <v>817.024</v>
      </c>
      <c r="H332" s="17">
        <v>800.51400000000001</v>
      </c>
      <c r="I332" s="17">
        <v>770.16200000000003</v>
      </c>
      <c r="J332" s="17">
        <v>774.827</v>
      </c>
      <c r="K332" s="17">
        <v>802.71299999999997</v>
      </c>
      <c r="L332" s="17">
        <v>769.05100000000004</v>
      </c>
      <c r="M332" s="17">
        <v>801.67200000000003</v>
      </c>
      <c r="N332" s="17">
        <v>749.20899999999995</v>
      </c>
      <c r="O332" s="17">
        <v>795.73699999999997</v>
      </c>
      <c r="P332" s="17">
        <v>806.90499999999997</v>
      </c>
      <c r="Q332" s="17">
        <v>798.00099999999998</v>
      </c>
      <c r="R332" s="17">
        <v>794.37800000000004</v>
      </c>
      <c r="S332" s="17">
        <v>797.03300000000002</v>
      </c>
      <c r="T332" s="17">
        <v>836.86599999999999</v>
      </c>
      <c r="U332" s="17">
        <v>816.89599999999996</v>
      </c>
      <c r="V332" s="17">
        <v>788.37599999999998</v>
      </c>
      <c r="W332" s="17">
        <v>767.75800000000004</v>
      </c>
      <c r="X332" s="17">
        <v>755.10199999999998</v>
      </c>
      <c r="Y332" s="17">
        <v>721.90499999999997</v>
      </c>
      <c r="Z332" s="17">
        <v>774.97699999999998</v>
      </c>
      <c r="AA332" s="17">
        <v>810.71400000000006</v>
      </c>
      <c r="AB332" s="17">
        <v>721.43700000000001</v>
      </c>
      <c r="AC332" s="17">
        <v>721.13699999999994</v>
      </c>
      <c r="AD332" s="17">
        <v>833.18200000000002</v>
      </c>
      <c r="AE332" s="17">
        <v>835.40099999999995</v>
      </c>
      <c r="AF332" s="17">
        <v>831.19200000000001</v>
      </c>
      <c r="AG332" s="17">
        <v>893.65700000000004</v>
      </c>
      <c r="AH332" s="17">
        <v>893.65700000000004</v>
      </c>
      <c r="AI332" s="17">
        <v>893.65700000000004</v>
      </c>
      <c r="AJ332" s="17">
        <v>783.755</v>
      </c>
      <c r="AK332" s="17">
        <v>829.125</v>
      </c>
      <c r="AL332" s="17">
        <v>860.53300000000002</v>
      </c>
      <c r="AM332" s="17">
        <v>827.303</v>
      </c>
      <c r="AN332" s="17">
        <v>827.303</v>
      </c>
      <c r="AO332" s="17">
        <v>810.75900000000001</v>
      </c>
      <c r="AP332" s="17">
        <v>850.40899999999999</v>
      </c>
    </row>
    <row r="333" spans="1:42" x14ac:dyDescent="0.35">
      <c r="A333" s="52"/>
      <c r="B333" s="17">
        <v>763.82500000000005</v>
      </c>
      <c r="C333" s="17">
        <v>763.82500000000005</v>
      </c>
      <c r="D333" s="17">
        <v>754.29300000000001</v>
      </c>
      <c r="E333" s="17">
        <v>806.01599999999996</v>
      </c>
      <c r="F333" s="17">
        <v>803.51199999999994</v>
      </c>
      <c r="G333" s="17">
        <v>817.36199999999997</v>
      </c>
      <c r="H333" s="17">
        <v>800.68200000000002</v>
      </c>
      <c r="I333" s="17">
        <v>770.49400000000003</v>
      </c>
      <c r="J333" s="17">
        <v>775.02200000000005</v>
      </c>
      <c r="K333" s="17">
        <v>803.01</v>
      </c>
      <c r="L333" s="17">
        <v>769.06899999999996</v>
      </c>
      <c r="M333" s="17">
        <v>801.88900000000001</v>
      </c>
      <c r="N333" s="17">
        <v>749.61500000000001</v>
      </c>
      <c r="O333" s="17">
        <v>796.69200000000001</v>
      </c>
      <c r="P333" s="17">
        <v>806.92700000000002</v>
      </c>
      <c r="Q333" s="17">
        <v>798.31299999999999</v>
      </c>
      <c r="R333" s="17">
        <v>795.56</v>
      </c>
      <c r="S333" s="17">
        <v>797.77499999999998</v>
      </c>
      <c r="T333" s="17">
        <v>837.56700000000001</v>
      </c>
      <c r="U333" s="17">
        <v>816.92399999999998</v>
      </c>
      <c r="V333" s="17">
        <v>789.404</v>
      </c>
      <c r="W333" s="17">
        <v>767.90599999999995</v>
      </c>
      <c r="X333" s="17">
        <v>756.76300000000003</v>
      </c>
      <c r="Y333" s="17">
        <v>722.92700000000002</v>
      </c>
      <c r="Z333" s="17">
        <v>775.43799999999999</v>
      </c>
      <c r="AA333" s="17">
        <v>811.02200000000005</v>
      </c>
      <c r="AB333" s="17">
        <v>721.86400000000003</v>
      </c>
      <c r="AC333" s="17">
        <v>721.30200000000002</v>
      </c>
      <c r="AD333" s="17">
        <v>833.41099999999994</v>
      </c>
      <c r="AE333" s="17">
        <v>835.72199999999998</v>
      </c>
      <c r="AF333" s="17">
        <v>831.245</v>
      </c>
      <c r="AG333" s="17">
        <v>893.71799999999996</v>
      </c>
      <c r="AH333" s="17">
        <v>893.71799999999996</v>
      </c>
      <c r="AI333" s="17">
        <v>893.71799999999996</v>
      </c>
      <c r="AJ333" s="17">
        <v>784.20899999999995</v>
      </c>
      <c r="AK333" s="17">
        <v>829.48699999999997</v>
      </c>
      <c r="AL333" s="17">
        <v>861.21500000000003</v>
      </c>
      <c r="AM333" s="17">
        <v>827.85500000000002</v>
      </c>
      <c r="AN333" s="17">
        <v>827.85500000000002</v>
      </c>
      <c r="AO333" s="17">
        <v>811.08399999999995</v>
      </c>
      <c r="AP333" s="17">
        <v>853.39099999999996</v>
      </c>
    </row>
    <row r="334" spans="1:42" x14ac:dyDescent="0.35">
      <c r="A334" s="52"/>
      <c r="B334" s="17">
        <v>765.41200000000003</v>
      </c>
      <c r="C334" s="17">
        <v>765.41200000000003</v>
      </c>
      <c r="D334" s="17">
        <v>755.69299999999998</v>
      </c>
      <c r="E334" s="17">
        <v>806.46600000000001</v>
      </c>
      <c r="F334" s="17">
        <v>803.97699999999998</v>
      </c>
      <c r="G334" s="17">
        <v>818.28200000000004</v>
      </c>
      <c r="H334" s="17">
        <v>800.78099999999995</v>
      </c>
      <c r="I334" s="17">
        <v>770.721</v>
      </c>
      <c r="J334" s="17">
        <v>775.13400000000001</v>
      </c>
      <c r="K334" s="17">
        <v>803.28800000000001</v>
      </c>
      <c r="L334" s="17">
        <v>769.38099999999997</v>
      </c>
      <c r="M334" s="17">
        <v>802.73</v>
      </c>
      <c r="N334" s="17">
        <v>750.28599999999994</v>
      </c>
      <c r="O334" s="17">
        <v>797.25099999999998</v>
      </c>
      <c r="P334" s="17">
        <v>806.96900000000005</v>
      </c>
      <c r="Q334" s="17">
        <v>798.34699999999998</v>
      </c>
      <c r="R334" s="17">
        <v>795.56500000000005</v>
      </c>
      <c r="S334" s="17">
        <v>798.57799999999997</v>
      </c>
      <c r="T334" s="17">
        <v>838.06500000000005</v>
      </c>
      <c r="U334" s="17">
        <v>817.654</v>
      </c>
      <c r="V334" s="17">
        <v>789.58299999999997</v>
      </c>
      <c r="W334" s="17">
        <v>768.23500000000001</v>
      </c>
      <c r="X334" s="17">
        <v>757.70899999999995</v>
      </c>
      <c r="Y334" s="17">
        <v>724.42200000000003</v>
      </c>
      <c r="Z334" s="17">
        <v>775.57799999999997</v>
      </c>
      <c r="AA334" s="17">
        <v>811.68299999999999</v>
      </c>
      <c r="AB334" s="17">
        <v>722.28899999999999</v>
      </c>
      <c r="AC334" s="17">
        <v>721.47500000000002</v>
      </c>
      <c r="AD334" s="17">
        <v>833.59299999999996</v>
      </c>
      <c r="AE334" s="17">
        <v>835.86400000000003</v>
      </c>
      <c r="AF334" s="17">
        <v>831.28599999999994</v>
      </c>
      <c r="AG334" s="17">
        <v>893.95500000000004</v>
      </c>
      <c r="AH334" s="17">
        <v>893.95500000000004</v>
      </c>
      <c r="AI334" s="17">
        <v>893.95500000000004</v>
      </c>
      <c r="AJ334" s="17">
        <v>784.82799999999997</v>
      </c>
      <c r="AK334" s="17">
        <v>829.91600000000005</v>
      </c>
      <c r="AL334" s="17">
        <v>861.95799999999997</v>
      </c>
      <c r="AM334" s="17">
        <v>827.95699999999999</v>
      </c>
      <c r="AN334" s="17">
        <v>827.95699999999999</v>
      </c>
      <c r="AO334" s="17">
        <v>812.05899999999997</v>
      </c>
      <c r="AP334" s="17">
        <v>854.42600000000004</v>
      </c>
    </row>
    <row r="335" spans="1:42" x14ac:dyDescent="0.35">
      <c r="A335" s="52"/>
      <c r="B335" s="17">
        <v>765.57500000000005</v>
      </c>
      <c r="C335" s="17">
        <v>765.57500000000005</v>
      </c>
      <c r="D335" s="17">
        <v>755.76</v>
      </c>
      <c r="E335" s="17">
        <v>807</v>
      </c>
      <c r="F335" s="17">
        <v>804.524</v>
      </c>
      <c r="G335" s="17">
        <v>818.37300000000005</v>
      </c>
      <c r="H335" s="17">
        <v>800.86699999999996</v>
      </c>
      <c r="I335" s="17">
        <v>770.92</v>
      </c>
      <c r="J335" s="17">
        <v>777.64400000000001</v>
      </c>
      <c r="K335" s="17">
        <v>803.43499999999995</v>
      </c>
      <c r="L335" s="17">
        <v>769.53300000000002</v>
      </c>
      <c r="M335" s="17">
        <v>803.21</v>
      </c>
      <c r="N335" s="17">
        <v>750.77200000000005</v>
      </c>
      <c r="O335" s="17">
        <v>797.42499999999995</v>
      </c>
      <c r="P335" s="17">
        <v>807.44200000000001</v>
      </c>
      <c r="Q335" s="17">
        <v>798.41499999999996</v>
      </c>
      <c r="R335" s="17">
        <v>796.46400000000006</v>
      </c>
      <c r="S335" s="17">
        <v>799.01099999999997</v>
      </c>
      <c r="T335" s="17">
        <v>838.15800000000002</v>
      </c>
      <c r="U335" s="17">
        <v>818.15700000000004</v>
      </c>
      <c r="V335" s="17">
        <v>789.67100000000005</v>
      </c>
      <c r="W335" s="17">
        <v>768.28700000000003</v>
      </c>
      <c r="X335" s="17">
        <v>758.34900000000005</v>
      </c>
      <c r="Y335" s="17">
        <v>725.33600000000001</v>
      </c>
      <c r="Z335" s="17">
        <v>775.93299999999999</v>
      </c>
      <c r="AA335" s="17">
        <v>812.01499999999999</v>
      </c>
      <c r="AB335" s="17">
        <v>722.73299999999995</v>
      </c>
      <c r="AC335" s="17">
        <v>722.22500000000002</v>
      </c>
      <c r="AD335" s="17">
        <v>833.60900000000004</v>
      </c>
      <c r="AE335" s="17">
        <v>838.84500000000003</v>
      </c>
      <c r="AF335" s="17">
        <v>834.33600000000001</v>
      </c>
      <c r="AG335" s="17">
        <v>896.04399999999998</v>
      </c>
      <c r="AH335" s="17">
        <v>896.04399999999998</v>
      </c>
      <c r="AI335" s="17">
        <v>896.04399999999998</v>
      </c>
      <c r="AJ335" s="17">
        <v>784.976</v>
      </c>
      <c r="AK335" s="17">
        <v>830.02800000000002</v>
      </c>
      <c r="AL335" s="17">
        <v>862.07600000000002</v>
      </c>
      <c r="AM335" s="17">
        <v>828.12199999999996</v>
      </c>
      <c r="AN335" s="17">
        <v>828.12199999999996</v>
      </c>
      <c r="AO335" s="17">
        <v>812.10900000000004</v>
      </c>
      <c r="AP335" s="17">
        <v>854.84500000000003</v>
      </c>
    </row>
    <row r="336" spans="1:42" x14ac:dyDescent="0.35">
      <c r="A336" s="52"/>
      <c r="B336" s="17">
        <v>765.77800000000002</v>
      </c>
      <c r="C336" s="17">
        <v>765.77800000000002</v>
      </c>
      <c r="D336" s="17">
        <v>756.68799999999999</v>
      </c>
      <c r="E336" s="17">
        <v>807.09699999999998</v>
      </c>
      <c r="F336" s="17">
        <v>806.31</v>
      </c>
      <c r="G336" s="17">
        <v>818.73900000000003</v>
      </c>
      <c r="H336" s="17">
        <v>800.98900000000003</v>
      </c>
      <c r="I336" s="17">
        <v>770.923</v>
      </c>
      <c r="J336" s="17">
        <v>778.39099999999996</v>
      </c>
      <c r="K336" s="17">
        <v>804.75699999999995</v>
      </c>
      <c r="L336" s="17">
        <v>769.76300000000003</v>
      </c>
      <c r="M336" s="17">
        <v>803.36400000000003</v>
      </c>
      <c r="N336" s="17">
        <v>751.42200000000003</v>
      </c>
      <c r="O336" s="17">
        <v>797.43299999999999</v>
      </c>
      <c r="P336" s="17">
        <v>807.50800000000004</v>
      </c>
      <c r="Q336" s="17">
        <v>798.78800000000001</v>
      </c>
      <c r="R336" s="17">
        <v>797.16300000000001</v>
      </c>
      <c r="S336" s="17">
        <v>799.33299999999997</v>
      </c>
      <c r="T336" s="17">
        <v>838.95600000000002</v>
      </c>
      <c r="U336" s="17">
        <v>818.79300000000001</v>
      </c>
      <c r="V336" s="17">
        <v>790.34100000000001</v>
      </c>
      <c r="W336" s="17">
        <v>769.06</v>
      </c>
      <c r="X336" s="17">
        <v>758.721</v>
      </c>
      <c r="Y336" s="17">
        <v>726.13400000000001</v>
      </c>
      <c r="Z336" s="17">
        <v>776.37699999999995</v>
      </c>
      <c r="AA336" s="17">
        <v>812.04899999999998</v>
      </c>
      <c r="AB336" s="17">
        <v>723.13400000000001</v>
      </c>
      <c r="AC336" s="17">
        <v>723</v>
      </c>
      <c r="AD336" s="17">
        <v>833.65</v>
      </c>
      <c r="AE336" s="17">
        <v>838.87599999999998</v>
      </c>
      <c r="AF336" s="17">
        <v>834.33799999999997</v>
      </c>
      <c r="AG336" s="17">
        <v>896.08699999999999</v>
      </c>
      <c r="AH336" s="17">
        <v>896.08699999999999</v>
      </c>
      <c r="AI336" s="17">
        <v>896.08699999999999</v>
      </c>
      <c r="AJ336" s="17">
        <v>785.41200000000003</v>
      </c>
      <c r="AK336" s="17">
        <v>834.18200000000002</v>
      </c>
      <c r="AL336" s="17">
        <v>862.08299999999997</v>
      </c>
      <c r="AM336" s="17">
        <v>828.81100000000004</v>
      </c>
      <c r="AN336" s="17">
        <v>828.81100000000004</v>
      </c>
      <c r="AO336" s="17">
        <v>813.673</v>
      </c>
      <c r="AP336" s="17">
        <v>854.90200000000004</v>
      </c>
    </row>
    <row r="337" spans="1:42" x14ac:dyDescent="0.35">
      <c r="A337" s="52"/>
      <c r="B337" s="17">
        <v>765.96799999999996</v>
      </c>
      <c r="C337" s="17">
        <v>765.96799999999996</v>
      </c>
      <c r="D337" s="17">
        <v>756.94</v>
      </c>
      <c r="E337" s="17">
        <v>807.31700000000001</v>
      </c>
      <c r="F337" s="17">
        <v>807.12</v>
      </c>
      <c r="G337" s="17">
        <v>818.83100000000002</v>
      </c>
      <c r="H337" s="17">
        <v>801.33199999999999</v>
      </c>
      <c r="I337" s="17">
        <v>771.35299999999995</v>
      </c>
      <c r="J337" s="17">
        <v>779.16600000000005</v>
      </c>
      <c r="K337" s="17">
        <v>805.34199999999998</v>
      </c>
      <c r="L337" s="17">
        <v>770.28800000000001</v>
      </c>
      <c r="M337" s="17">
        <v>803.77300000000002</v>
      </c>
      <c r="N337" s="17">
        <v>751.846</v>
      </c>
      <c r="O337" s="17">
        <v>797.85199999999998</v>
      </c>
      <c r="P337" s="17">
        <v>808.37</v>
      </c>
      <c r="Q337" s="17">
        <v>799.74099999999999</v>
      </c>
      <c r="R337" s="17">
        <v>797.27599999999995</v>
      </c>
      <c r="S337" s="17">
        <v>799.68299999999999</v>
      </c>
      <c r="T337" s="17">
        <v>839.24</v>
      </c>
      <c r="U337" s="17">
        <v>818.92899999999997</v>
      </c>
      <c r="V337" s="17">
        <v>790.36900000000003</v>
      </c>
      <c r="W337" s="17">
        <v>769.56500000000005</v>
      </c>
      <c r="X337" s="17">
        <v>758.82799999999997</v>
      </c>
      <c r="Y337" s="17">
        <v>726.27300000000002</v>
      </c>
      <c r="Z337" s="17">
        <v>777.67200000000003</v>
      </c>
      <c r="AA337" s="17">
        <v>813.88599999999997</v>
      </c>
      <c r="AB337" s="17">
        <v>723.64099999999996</v>
      </c>
      <c r="AC337" s="17">
        <v>723.02300000000002</v>
      </c>
      <c r="AD337" s="17">
        <v>833.76</v>
      </c>
      <c r="AE337" s="17">
        <v>839.73699999999997</v>
      </c>
      <c r="AF337" s="17">
        <v>835.60900000000004</v>
      </c>
      <c r="AG337" s="17">
        <v>897.62699999999995</v>
      </c>
      <c r="AH337" s="17">
        <v>897.62699999999995</v>
      </c>
      <c r="AI337" s="17">
        <v>897.62699999999995</v>
      </c>
      <c r="AJ337" s="17">
        <v>785.51099999999997</v>
      </c>
      <c r="AK337" s="17">
        <v>834.44799999999998</v>
      </c>
      <c r="AL337" s="17">
        <v>862.34</v>
      </c>
      <c r="AM337" s="17">
        <v>830.38</v>
      </c>
      <c r="AN337" s="17">
        <v>830.38</v>
      </c>
      <c r="AO337" s="17">
        <v>814.005</v>
      </c>
      <c r="AP337" s="17">
        <v>855.43899999999996</v>
      </c>
    </row>
    <row r="338" spans="1:42" x14ac:dyDescent="0.35">
      <c r="A338" s="52"/>
      <c r="B338" s="17">
        <v>766.16300000000001</v>
      </c>
      <c r="C338" s="17">
        <v>766.16300000000001</v>
      </c>
      <c r="D338" s="17">
        <v>757.89800000000002</v>
      </c>
      <c r="E338" s="17">
        <v>808.78599999999994</v>
      </c>
      <c r="F338" s="17">
        <v>807.56299999999999</v>
      </c>
      <c r="G338" s="17">
        <v>819.08799999999997</v>
      </c>
      <c r="H338" s="17">
        <v>801.74199999999996</v>
      </c>
      <c r="I338" s="17">
        <v>771.53</v>
      </c>
      <c r="J338" s="17">
        <v>780.36400000000003</v>
      </c>
      <c r="K338" s="17">
        <v>805.63099999999997</v>
      </c>
      <c r="L338" s="17">
        <v>771.40300000000002</v>
      </c>
      <c r="M338" s="17">
        <v>804.37400000000002</v>
      </c>
      <c r="N338" s="17">
        <v>752.596</v>
      </c>
      <c r="O338" s="17">
        <v>797.87599999999998</v>
      </c>
      <c r="P338" s="17">
        <v>808.51400000000001</v>
      </c>
      <c r="Q338" s="17">
        <v>799.94399999999996</v>
      </c>
      <c r="R338" s="17">
        <v>798.37800000000004</v>
      </c>
      <c r="S338" s="17">
        <v>799.99699999999996</v>
      </c>
      <c r="T338" s="17">
        <v>839.53399999999999</v>
      </c>
      <c r="U338" s="17">
        <v>819.18600000000004</v>
      </c>
      <c r="V338" s="17">
        <v>790.86199999999997</v>
      </c>
      <c r="W338" s="17">
        <v>770.25300000000004</v>
      </c>
      <c r="X338" s="17">
        <v>759.66600000000005</v>
      </c>
      <c r="Y338" s="17">
        <v>727.62300000000005</v>
      </c>
      <c r="Z338" s="17">
        <v>778.16</v>
      </c>
      <c r="AA338" s="17">
        <v>814.55899999999997</v>
      </c>
      <c r="AB338" s="17">
        <v>723.95899999999995</v>
      </c>
      <c r="AC338" s="17">
        <v>723.14300000000003</v>
      </c>
      <c r="AD338" s="17">
        <v>834.85400000000004</v>
      </c>
      <c r="AE338" s="17">
        <v>840.08399999999995</v>
      </c>
      <c r="AF338" s="17">
        <v>835.80899999999997</v>
      </c>
      <c r="AG338" s="17">
        <v>897.72199999999998</v>
      </c>
      <c r="AH338" s="17">
        <v>897.72199999999998</v>
      </c>
      <c r="AI338" s="17">
        <v>897.72199999999998</v>
      </c>
      <c r="AJ338" s="17">
        <v>785.851</v>
      </c>
      <c r="AK338" s="17">
        <v>834.85</v>
      </c>
      <c r="AL338" s="17">
        <v>862.45399999999995</v>
      </c>
      <c r="AM338" s="17">
        <v>832.01800000000003</v>
      </c>
      <c r="AN338" s="17">
        <v>832.01800000000003</v>
      </c>
      <c r="AO338" s="17">
        <v>814.75</v>
      </c>
      <c r="AP338" s="17">
        <v>855.61699999999996</v>
      </c>
    </row>
    <row r="339" spans="1:42" x14ac:dyDescent="0.35">
      <c r="A339" s="52"/>
      <c r="B339" s="17">
        <v>766.92700000000002</v>
      </c>
      <c r="C339" s="17">
        <v>766.92700000000002</v>
      </c>
      <c r="D339" s="17">
        <v>757.90300000000002</v>
      </c>
      <c r="E339" s="17">
        <v>809.18299999999999</v>
      </c>
      <c r="F339" s="17">
        <v>807.85900000000004</v>
      </c>
      <c r="G339" s="17">
        <v>819.44299999999998</v>
      </c>
      <c r="H339" s="17">
        <v>802.18299999999999</v>
      </c>
      <c r="I339" s="17">
        <v>772.101</v>
      </c>
      <c r="J339" s="17">
        <v>780.38699999999994</v>
      </c>
      <c r="K339" s="17">
        <v>805.80799999999999</v>
      </c>
      <c r="L339" s="17">
        <v>772.46900000000005</v>
      </c>
      <c r="M339" s="17">
        <v>804.375</v>
      </c>
      <c r="N339" s="17">
        <v>752.61400000000003</v>
      </c>
      <c r="O339" s="17">
        <v>799.11699999999996</v>
      </c>
      <c r="P339" s="17">
        <v>809.06500000000005</v>
      </c>
      <c r="Q339" s="17">
        <v>799.99699999999996</v>
      </c>
      <c r="R339" s="17">
        <v>798.40899999999999</v>
      </c>
      <c r="S339" s="17">
        <v>800.05799999999999</v>
      </c>
      <c r="T339" s="17">
        <v>840.66300000000001</v>
      </c>
      <c r="U339" s="17">
        <v>819.33199999999999</v>
      </c>
      <c r="V339" s="17">
        <v>791.11900000000003</v>
      </c>
      <c r="W339" s="17">
        <v>770.28899999999999</v>
      </c>
      <c r="X339" s="17">
        <v>760.74300000000005</v>
      </c>
      <c r="Y339" s="17">
        <v>727.83699999999999</v>
      </c>
      <c r="Z339" s="17">
        <v>778.23299999999995</v>
      </c>
      <c r="AA339" s="17">
        <v>814.95899999999995</v>
      </c>
      <c r="AB339" s="17">
        <v>724.553</v>
      </c>
      <c r="AC339" s="17">
        <v>723.38</v>
      </c>
      <c r="AD339" s="17">
        <v>835.09299999999996</v>
      </c>
      <c r="AE339" s="17">
        <v>840.19500000000005</v>
      </c>
      <c r="AF339" s="17">
        <v>835.81500000000005</v>
      </c>
      <c r="AG339" s="17">
        <v>898.32299999999998</v>
      </c>
      <c r="AH339" s="17">
        <v>898.32299999999998</v>
      </c>
      <c r="AI339" s="17">
        <v>898.32299999999998</v>
      </c>
      <c r="AJ339" s="17">
        <v>786.63300000000004</v>
      </c>
      <c r="AK339" s="17">
        <v>835.06700000000001</v>
      </c>
      <c r="AL339" s="17">
        <v>862.81100000000004</v>
      </c>
      <c r="AM339" s="17">
        <v>833.923</v>
      </c>
      <c r="AN339" s="17">
        <v>833.923</v>
      </c>
      <c r="AO339" s="17">
        <v>815.95699999999999</v>
      </c>
      <c r="AP339" s="17">
        <v>855.64599999999996</v>
      </c>
    </row>
    <row r="340" spans="1:42" x14ac:dyDescent="0.35">
      <c r="A340" s="52"/>
      <c r="B340" s="17">
        <v>766.952</v>
      </c>
      <c r="C340" s="17">
        <v>766.952</v>
      </c>
      <c r="D340" s="17">
        <v>758.93</v>
      </c>
      <c r="E340" s="17">
        <v>810.60699999999997</v>
      </c>
      <c r="F340" s="17">
        <v>807.98</v>
      </c>
      <c r="G340" s="17">
        <v>819.77700000000004</v>
      </c>
      <c r="H340" s="17">
        <v>802.56299999999999</v>
      </c>
      <c r="I340" s="17">
        <v>772.26700000000005</v>
      </c>
      <c r="J340" s="17">
        <v>780.404</v>
      </c>
      <c r="K340" s="17">
        <v>805.90200000000004</v>
      </c>
      <c r="L340" s="17">
        <v>772.64300000000003</v>
      </c>
      <c r="M340" s="17">
        <v>805.05600000000004</v>
      </c>
      <c r="N340" s="17">
        <v>752.88</v>
      </c>
      <c r="O340" s="17">
        <v>799.15099999999995</v>
      </c>
      <c r="P340" s="17">
        <v>809.16800000000001</v>
      </c>
      <c r="Q340" s="17">
        <v>800.11599999999999</v>
      </c>
      <c r="R340" s="17">
        <v>799.05799999999999</v>
      </c>
      <c r="S340" s="17">
        <v>802.22699999999998</v>
      </c>
      <c r="T340" s="17">
        <v>841.07299999999998</v>
      </c>
      <c r="U340" s="17">
        <v>819.48299999999995</v>
      </c>
      <c r="V340" s="17">
        <v>791.41700000000003</v>
      </c>
      <c r="W340" s="17">
        <v>770.38599999999997</v>
      </c>
      <c r="X340" s="17">
        <v>761.23099999999999</v>
      </c>
      <c r="Y340" s="17">
        <v>730.77200000000005</v>
      </c>
      <c r="Z340" s="17">
        <v>780.35900000000004</v>
      </c>
      <c r="AA340" s="17">
        <v>815.09799999999996</v>
      </c>
      <c r="AB340" s="17">
        <v>724.79499999999996</v>
      </c>
      <c r="AC340" s="17">
        <v>725.13</v>
      </c>
      <c r="AD340" s="17">
        <v>835.13099999999997</v>
      </c>
      <c r="AE340" s="17">
        <v>840.26199999999994</v>
      </c>
      <c r="AF340" s="17">
        <v>836.71900000000005</v>
      </c>
      <c r="AG340" s="17">
        <v>898.89700000000005</v>
      </c>
      <c r="AH340" s="17">
        <v>898.89700000000005</v>
      </c>
      <c r="AI340" s="17">
        <v>898.89700000000005</v>
      </c>
      <c r="AJ340" s="17">
        <v>788.28300000000002</v>
      </c>
      <c r="AK340" s="17">
        <v>835.60799999999995</v>
      </c>
      <c r="AL340" s="17">
        <v>863.25699999999995</v>
      </c>
      <c r="AM340" s="17">
        <v>834.18899999999996</v>
      </c>
      <c r="AN340" s="17">
        <v>834.18899999999996</v>
      </c>
      <c r="AO340" s="17">
        <v>816.49199999999996</v>
      </c>
      <c r="AP340" s="17">
        <v>856.05</v>
      </c>
    </row>
    <row r="341" spans="1:42" x14ac:dyDescent="0.35">
      <c r="A341" s="52"/>
      <c r="B341" s="17">
        <v>767.26</v>
      </c>
      <c r="C341" s="17">
        <v>767.26</v>
      </c>
      <c r="D341" s="17">
        <v>759.31899999999996</v>
      </c>
      <c r="E341" s="17">
        <v>811.11699999999996</v>
      </c>
      <c r="F341" s="17">
        <v>808.32899999999995</v>
      </c>
      <c r="G341" s="17">
        <v>820.04399999999998</v>
      </c>
      <c r="H341" s="17">
        <v>802.93899999999996</v>
      </c>
      <c r="I341" s="17">
        <v>773.28</v>
      </c>
      <c r="J341" s="17">
        <v>780.98500000000001</v>
      </c>
      <c r="K341" s="17">
        <v>806.452</v>
      </c>
      <c r="L341" s="17">
        <v>772.80600000000004</v>
      </c>
      <c r="M341" s="17">
        <v>805.53300000000002</v>
      </c>
      <c r="N341" s="17">
        <v>753.18600000000004</v>
      </c>
      <c r="O341" s="17">
        <v>799.68200000000002</v>
      </c>
      <c r="P341" s="17">
        <v>810.16300000000001</v>
      </c>
      <c r="Q341" s="17">
        <v>800.19399999999996</v>
      </c>
      <c r="R341" s="17">
        <v>799.42700000000002</v>
      </c>
      <c r="S341" s="17">
        <v>803.11099999999999</v>
      </c>
      <c r="T341" s="17">
        <v>842.70899999999995</v>
      </c>
      <c r="U341" s="17">
        <v>820.14200000000005</v>
      </c>
      <c r="V341" s="17">
        <v>791.91300000000001</v>
      </c>
      <c r="W341" s="17">
        <v>770.76700000000005</v>
      </c>
      <c r="X341" s="17">
        <v>761.72199999999998</v>
      </c>
      <c r="Y341" s="17">
        <v>731.05399999999997</v>
      </c>
      <c r="Z341" s="17">
        <v>780.51</v>
      </c>
      <c r="AA341" s="17">
        <v>815.84500000000003</v>
      </c>
      <c r="AB341" s="17">
        <v>725.54899999999998</v>
      </c>
      <c r="AC341" s="17">
        <v>725.20899999999995</v>
      </c>
      <c r="AD341" s="17">
        <v>835.96199999999999</v>
      </c>
      <c r="AE341" s="17">
        <v>840.61300000000006</v>
      </c>
      <c r="AF341" s="17">
        <v>836.79600000000005</v>
      </c>
      <c r="AG341" s="17">
        <v>899.11800000000005</v>
      </c>
      <c r="AH341" s="17">
        <v>899.11800000000005</v>
      </c>
      <c r="AI341" s="17">
        <v>899.11800000000005</v>
      </c>
      <c r="AJ341" s="17">
        <v>789.19600000000003</v>
      </c>
      <c r="AK341" s="17">
        <v>835.75099999999998</v>
      </c>
      <c r="AL341" s="17">
        <v>863.27</v>
      </c>
      <c r="AM341" s="17">
        <v>834.61500000000001</v>
      </c>
      <c r="AN341" s="17">
        <v>834.61500000000001</v>
      </c>
      <c r="AO341" s="17">
        <v>816.81600000000003</v>
      </c>
      <c r="AP341" s="17">
        <v>856.72400000000005</v>
      </c>
    </row>
    <row r="342" spans="1:42" x14ac:dyDescent="0.35">
      <c r="A342" s="52"/>
      <c r="B342" s="17">
        <v>767.298</v>
      </c>
      <c r="C342" s="17">
        <v>767.298</v>
      </c>
      <c r="D342" s="17">
        <v>760.32</v>
      </c>
      <c r="E342" s="17">
        <v>811.18499999999995</v>
      </c>
      <c r="F342" s="17">
        <v>808.83600000000001</v>
      </c>
      <c r="G342" s="17">
        <v>820.73699999999997</v>
      </c>
      <c r="H342" s="17">
        <v>803.26900000000001</v>
      </c>
      <c r="I342" s="17">
        <v>774.04300000000001</v>
      </c>
      <c r="J342" s="17">
        <v>781.64400000000001</v>
      </c>
      <c r="K342" s="17">
        <v>806.54499999999996</v>
      </c>
      <c r="L342" s="17">
        <v>773.16899999999998</v>
      </c>
      <c r="M342" s="17">
        <v>806.16899999999998</v>
      </c>
      <c r="N342" s="17">
        <v>753.25400000000002</v>
      </c>
      <c r="O342" s="17">
        <v>800.32600000000002</v>
      </c>
      <c r="P342" s="17">
        <v>811.83799999999997</v>
      </c>
      <c r="Q342" s="17">
        <v>800.89599999999996</v>
      </c>
      <c r="R342" s="17">
        <v>799.64599999999996</v>
      </c>
      <c r="S342" s="17">
        <v>803.45600000000002</v>
      </c>
      <c r="T342" s="17">
        <v>843.06600000000003</v>
      </c>
      <c r="U342" s="17">
        <v>821.04700000000003</v>
      </c>
      <c r="V342" s="17">
        <v>791.96100000000001</v>
      </c>
      <c r="W342" s="17">
        <v>771.73800000000006</v>
      </c>
      <c r="X342" s="17">
        <v>763.88499999999999</v>
      </c>
      <c r="Y342" s="17">
        <v>731.63599999999997</v>
      </c>
      <c r="Z342" s="17">
        <v>784.60699999999997</v>
      </c>
      <c r="AA342" s="17">
        <v>816.86300000000006</v>
      </c>
      <c r="AB342" s="17">
        <v>725.62900000000002</v>
      </c>
      <c r="AC342" s="17">
        <v>725.303</v>
      </c>
      <c r="AD342" s="17">
        <v>836.798</v>
      </c>
      <c r="AE342" s="17">
        <v>841.27200000000005</v>
      </c>
      <c r="AF342" s="17">
        <v>836.96</v>
      </c>
      <c r="AG342" s="17">
        <v>899.11900000000003</v>
      </c>
      <c r="AH342" s="17">
        <v>899.11900000000003</v>
      </c>
      <c r="AI342" s="17">
        <v>899.11900000000003</v>
      </c>
      <c r="AJ342" s="17">
        <v>789.61599999999999</v>
      </c>
      <c r="AK342" s="17">
        <v>837.447</v>
      </c>
      <c r="AL342" s="17">
        <v>863.65099999999995</v>
      </c>
      <c r="AM342" s="17">
        <v>835.42899999999997</v>
      </c>
      <c r="AN342" s="17">
        <v>835.42899999999997</v>
      </c>
      <c r="AO342" s="17">
        <v>818.61900000000003</v>
      </c>
      <c r="AP342" s="17">
        <v>856.78800000000001</v>
      </c>
    </row>
    <row r="343" spans="1:42" x14ac:dyDescent="0.35">
      <c r="A343" s="52"/>
      <c r="B343" s="17">
        <v>767.88400000000001</v>
      </c>
      <c r="C343" s="17">
        <v>767.88400000000001</v>
      </c>
      <c r="D343" s="17">
        <v>761.524</v>
      </c>
      <c r="E343" s="17">
        <v>811.90300000000002</v>
      </c>
      <c r="F343" s="17">
        <v>809.10199999999998</v>
      </c>
      <c r="G343" s="17">
        <v>820.73900000000003</v>
      </c>
      <c r="H343" s="17">
        <v>803.33100000000002</v>
      </c>
      <c r="I343" s="17">
        <v>774.37900000000002</v>
      </c>
      <c r="J343" s="17">
        <v>782.096</v>
      </c>
      <c r="K343" s="17">
        <v>807.774</v>
      </c>
      <c r="L343" s="17">
        <v>774.33</v>
      </c>
      <c r="M343" s="17">
        <v>806.27700000000004</v>
      </c>
      <c r="N343" s="17">
        <v>753.92200000000003</v>
      </c>
      <c r="O343" s="17">
        <v>800.93700000000001</v>
      </c>
      <c r="P343" s="17">
        <v>812.73299999999995</v>
      </c>
      <c r="Q343" s="17">
        <v>800.91899999999998</v>
      </c>
      <c r="R343" s="17">
        <v>799.96699999999998</v>
      </c>
      <c r="S343" s="17">
        <v>804.17100000000005</v>
      </c>
      <c r="T343" s="17">
        <v>843.96900000000005</v>
      </c>
      <c r="U343" s="17">
        <v>821.45699999999999</v>
      </c>
      <c r="V343" s="17">
        <v>792.43200000000002</v>
      </c>
      <c r="W343" s="17">
        <v>772.74</v>
      </c>
      <c r="X343" s="17">
        <v>763.90099999999995</v>
      </c>
      <c r="Y343" s="17">
        <v>732.44299999999998</v>
      </c>
      <c r="Z343" s="17">
        <v>785.85</v>
      </c>
      <c r="AA343" s="17">
        <v>817.06799999999998</v>
      </c>
      <c r="AB343" s="17">
        <v>725.63</v>
      </c>
      <c r="AC343" s="17">
        <v>727.53300000000002</v>
      </c>
      <c r="AD343" s="17">
        <v>836.99099999999999</v>
      </c>
      <c r="AE343" s="17">
        <v>841.70399999999995</v>
      </c>
      <c r="AF343" s="17">
        <v>837.08</v>
      </c>
      <c r="AG343" s="17">
        <v>899.83399999999995</v>
      </c>
      <c r="AH343" s="17">
        <v>899.83399999999995</v>
      </c>
      <c r="AI343" s="17">
        <v>899.83399999999995</v>
      </c>
      <c r="AJ343" s="17">
        <v>790.03099999999995</v>
      </c>
      <c r="AK343" s="17">
        <v>837.85500000000002</v>
      </c>
      <c r="AL343" s="17">
        <v>864.03599999999994</v>
      </c>
      <c r="AM343" s="17">
        <v>837.37599999999998</v>
      </c>
      <c r="AN343" s="17">
        <v>837.37599999999998</v>
      </c>
      <c r="AO343" s="17">
        <v>819.68499999999995</v>
      </c>
      <c r="AP343" s="17">
        <v>856.91</v>
      </c>
    </row>
    <row r="344" spans="1:42" x14ac:dyDescent="0.35">
      <c r="A344" s="52"/>
      <c r="B344" s="17">
        <v>768.17100000000005</v>
      </c>
      <c r="C344" s="17">
        <v>768.17100000000005</v>
      </c>
      <c r="D344" s="17">
        <v>762.13599999999997</v>
      </c>
      <c r="E344" s="17">
        <v>812.02300000000002</v>
      </c>
      <c r="F344" s="17">
        <v>809.221</v>
      </c>
      <c r="G344" s="17">
        <v>820.95699999999999</v>
      </c>
      <c r="H344" s="17">
        <v>804.21100000000001</v>
      </c>
      <c r="I344" s="17">
        <v>774.50599999999997</v>
      </c>
      <c r="J344" s="17">
        <v>782.12199999999996</v>
      </c>
      <c r="K344" s="17">
        <v>807.78499999999997</v>
      </c>
      <c r="L344" s="17">
        <v>774.48900000000003</v>
      </c>
      <c r="M344" s="17">
        <v>806.41800000000001</v>
      </c>
      <c r="N344" s="17">
        <v>754.80600000000004</v>
      </c>
      <c r="O344" s="17">
        <v>801.04100000000005</v>
      </c>
      <c r="P344" s="17">
        <v>813.00900000000001</v>
      </c>
      <c r="Q344" s="17">
        <v>802.59900000000005</v>
      </c>
      <c r="R344" s="17">
        <v>800.28499999999997</v>
      </c>
      <c r="S344" s="17">
        <v>805.572</v>
      </c>
      <c r="T344" s="17">
        <v>844.40200000000004</v>
      </c>
      <c r="U344" s="17">
        <v>821.91200000000003</v>
      </c>
      <c r="V344" s="17">
        <v>792.55100000000004</v>
      </c>
      <c r="W344" s="17">
        <v>773.04100000000005</v>
      </c>
      <c r="X344" s="17">
        <v>764.53300000000002</v>
      </c>
      <c r="Y344" s="17">
        <v>733.06899999999996</v>
      </c>
      <c r="Z344" s="17">
        <v>786.44</v>
      </c>
      <c r="AA344" s="17">
        <v>817.18100000000004</v>
      </c>
      <c r="AB344" s="17">
        <v>725.93499999999995</v>
      </c>
      <c r="AC344" s="17">
        <v>728.58100000000002</v>
      </c>
      <c r="AD344" s="17">
        <v>841.197</v>
      </c>
      <c r="AE344" s="17">
        <v>841.89800000000002</v>
      </c>
      <c r="AF344" s="17">
        <v>837.28200000000004</v>
      </c>
      <c r="AG344" s="17">
        <v>900.58299999999997</v>
      </c>
      <c r="AH344" s="17">
        <v>900.58299999999997</v>
      </c>
      <c r="AI344" s="17">
        <v>900.58299999999997</v>
      </c>
      <c r="AJ344" s="17">
        <v>790.88699999999994</v>
      </c>
      <c r="AK344" s="17">
        <v>838.97500000000002</v>
      </c>
      <c r="AL344" s="17">
        <v>864.35599999999999</v>
      </c>
      <c r="AM344" s="17">
        <v>838.97900000000004</v>
      </c>
      <c r="AN344" s="17">
        <v>838.97900000000004</v>
      </c>
      <c r="AO344" s="17">
        <v>821.31700000000001</v>
      </c>
      <c r="AP344" s="17">
        <v>856.91200000000003</v>
      </c>
    </row>
    <row r="345" spans="1:42" x14ac:dyDescent="0.35">
      <c r="A345" s="52"/>
      <c r="B345" s="17">
        <v>768.41700000000003</v>
      </c>
      <c r="C345" s="17">
        <v>768.41700000000003</v>
      </c>
      <c r="D345" s="17">
        <v>762.34199999999998</v>
      </c>
      <c r="E345" s="17">
        <v>812.44399999999996</v>
      </c>
      <c r="F345" s="17">
        <v>809.34</v>
      </c>
      <c r="G345" s="17">
        <v>821.70500000000004</v>
      </c>
      <c r="H345" s="17">
        <v>804.22299999999996</v>
      </c>
      <c r="I345" s="17">
        <v>775.52200000000005</v>
      </c>
      <c r="J345" s="17">
        <v>782.53399999999999</v>
      </c>
      <c r="K345" s="17">
        <v>808.06700000000001</v>
      </c>
      <c r="L345" s="17">
        <v>774.74400000000003</v>
      </c>
      <c r="M345" s="17">
        <v>806.52800000000002</v>
      </c>
      <c r="N345" s="17">
        <v>754.82</v>
      </c>
      <c r="O345" s="17">
        <v>801.05899999999997</v>
      </c>
      <c r="P345" s="17">
        <v>813.25</v>
      </c>
      <c r="Q345" s="17">
        <v>802.69100000000003</v>
      </c>
      <c r="R345" s="17">
        <v>801.36699999999996</v>
      </c>
      <c r="S345" s="17">
        <v>806.16099999999994</v>
      </c>
      <c r="T345" s="17">
        <v>844.67200000000003</v>
      </c>
      <c r="U345" s="17">
        <v>821.96299999999997</v>
      </c>
      <c r="V345" s="17">
        <v>793.17499999999995</v>
      </c>
      <c r="W345" s="17">
        <v>773.06600000000003</v>
      </c>
      <c r="X345" s="17">
        <v>764.54600000000005</v>
      </c>
      <c r="Y345" s="17">
        <v>734.00699999999995</v>
      </c>
      <c r="Z345" s="17">
        <v>786.73699999999997</v>
      </c>
      <c r="AA345" s="17">
        <v>819.673</v>
      </c>
      <c r="AB345" s="17">
        <v>725.95299999999997</v>
      </c>
      <c r="AC345" s="17">
        <v>729.09199999999998</v>
      </c>
      <c r="AD345" s="17">
        <v>842.274</v>
      </c>
      <c r="AE345" s="17">
        <v>841.97199999999998</v>
      </c>
      <c r="AF345" s="17">
        <v>837.49</v>
      </c>
      <c r="AG345" s="17">
        <v>900.98500000000001</v>
      </c>
      <c r="AH345" s="17">
        <v>900.98500000000001</v>
      </c>
      <c r="AI345" s="17">
        <v>900.98500000000001</v>
      </c>
      <c r="AJ345" s="17">
        <v>791.21500000000003</v>
      </c>
      <c r="AK345" s="17">
        <v>840.24699999999996</v>
      </c>
      <c r="AL345" s="17">
        <v>864.572</v>
      </c>
      <c r="AM345" s="17">
        <v>839.54899999999998</v>
      </c>
      <c r="AN345" s="17">
        <v>839.54899999999998</v>
      </c>
      <c r="AO345" s="17">
        <v>822.98299999999995</v>
      </c>
      <c r="AP345" s="17">
        <v>857.58199999999999</v>
      </c>
    </row>
    <row r="346" spans="1:42" x14ac:dyDescent="0.35">
      <c r="A346" s="52"/>
      <c r="B346" s="17">
        <v>768.77200000000005</v>
      </c>
      <c r="C346" s="17">
        <v>768.77200000000005</v>
      </c>
      <c r="D346" s="17">
        <v>763.88800000000003</v>
      </c>
      <c r="E346" s="17">
        <v>813.11800000000005</v>
      </c>
      <c r="F346" s="17">
        <v>809.346</v>
      </c>
      <c r="G346" s="17">
        <v>822.53099999999995</v>
      </c>
      <c r="H346" s="17">
        <v>806.22299999999996</v>
      </c>
      <c r="I346" s="17">
        <v>775.54100000000005</v>
      </c>
      <c r="J346" s="17">
        <v>785.12900000000002</v>
      </c>
      <c r="K346" s="17">
        <v>808.50400000000002</v>
      </c>
      <c r="L346" s="17">
        <v>774.76199999999994</v>
      </c>
      <c r="M346" s="17">
        <v>806.64599999999996</v>
      </c>
      <c r="N346" s="17">
        <v>755.64700000000005</v>
      </c>
      <c r="O346" s="17">
        <v>801.44799999999998</v>
      </c>
      <c r="P346" s="17">
        <v>813.85</v>
      </c>
      <c r="Q346" s="17">
        <v>803.31500000000005</v>
      </c>
      <c r="R346" s="17">
        <v>801.45100000000002</v>
      </c>
      <c r="S346" s="17">
        <v>806.40800000000002</v>
      </c>
      <c r="T346" s="17">
        <v>845.327</v>
      </c>
      <c r="U346" s="17">
        <v>822.36099999999999</v>
      </c>
      <c r="V346" s="17">
        <v>793.54899999999998</v>
      </c>
      <c r="W346" s="17">
        <v>773.1</v>
      </c>
      <c r="X346" s="17">
        <v>765.50900000000001</v>
      </c>
      <c r="Y346" s="17">
        <v>734.99400000000003</v>
      </c>
      <c r="Z346" s="17">
        <v>787.66600000000005</v>
      </c>
      <c r="AA346" s="17">
        <v>820.26</v>
      </c>
      <c r="AB346" s="17">
        <v>726.13099999999997</v>
      </c>
      <c r="AC346" s="17">
        <v>729.56299999999999</v>
      </c>
      <c r="AD346" s="17">
        <v>842.44200000000001</v>
      </c>
      <c r="AE346" s="17">
        <v>841.99699999999996</v>
      </c>
      <c r="AF346" s="17">
        <v>838.03099999999995</v>
      </c>
      <c r="AG346" s="17">
        <v>901.50900000000001</v>
      </c>
      <c r="AH346" s="17">
        <v>901.50900000000001</v>
      </c>
      <c r="AI346" s="17">
        <v>901.50900000000001</v>
      </c>
      <c r="AJ346" s="17">
        <v>791.86199999999997</v>
      </c>
      <c r="AK346" s="17">
        <v>840.54100000000005</v>
      </c>
      <c r="AL346" s="17">
        <v>864.673</v>
      </c>
      <c r="AM346" s="17">
        <v>841.26199999999994</v>
      </c>
      <c r="AN346" s="17">
        <v>841.26199999999994</v>
      </c>
      <c r="AO346" s="17">
        <v>824.20600000000002</v>
      </c>
      <c r="AP346" s="17">
        <v>857.83699999999999</v>
      </c>
    </row>
    <row r="347" spans="1:42" x14ac:dyDescent="0.35">
      <c r="A347" s="52"/>
      <c r="B347" s="17">
        <v>769.11</v>
      </c>
      <c r="C347" s="17">
        <v>769.11</v>
      </c>
      <c r="D347" s="17">
        <v>764.07399999999996</v>
      </c>
      <c r="E347" s="17">
        <v>813.36199999999997</v>
      </c>
      <c r="F347" s="17">
        <v>809.35</v>
      </c>
      <c r="G347" s="17">
        <v>823.56299999999999</v>
      </c>
      <c r="H347" s="17">
        <v>807.27700000000004</v>
      </c>
      <c r="I347" s="17">
        <v>775.98699999999997</v>
      </c>
      <c r="J347" s="17">
        <v>785.46100000000001</v>
      </c>
      <c r="K347" s="17">
        <v>808.53800000000001</v>
      </c>
      <c r="L347" s="17">
        <v>774.89300000000003</v>
      </c>
      <c r="M347" s="17">
        <v>807.13199999999995</v>
      </c>
      <c r="N347" s="17">
        <v>755.93600000000004</v>
      </c>
      <c r="O347" s="17">
        <v>801.49900000000002</v>
      </c>
      <c r="P347" s="17">
        <v>813.88400000000001</v>
      </c>
      <c r="Q347" s="17">
        <v>803.51599999999996</v>
      </c>
      <c r="R347" s="17">
        <v>801.899</v>
      </c>
      <c r="S347" s="17">
        <v>806.55899999999997</v>
      </c>
      <c r="T347" s="17">
        <v>845.34</v>
      </c>
      <c r="U347" s="17">
        <v>822.41</v>
      </c>
      <c r="V347" s="17">
        <v>793.77800000000002</v>
      </c>
      <c r="W347" s="17">
        <v>773.23099999999999</v>
      </c>
      <c r="X347" s="17">
        <v>765.70100000000002</v>
      </c>
      <c r="Y347" s="17">
        <v>736.40200000000004</v>
      </c>
      <c r="Z347" s="17">
        <v>787.70500000000004</v>
      </c>
      <c r="AA347" s="17">
        <v>822.41499999999996</v>
      </c>
      <c r="AB347" s="17">
        <v>726.55100000000004</v>
      </c>
      <c r="AC347" s="17">
        <v>730.48299999999995</v>
      </c>
      <c r="AD347" s="17">
        <v>843.26900000000001</v>
      </c>
      <c r="AE347" s="17">
        <v>842.71799999999996</v>
      </c>
      <c r="AF347" s="17">
        <v>838.06600000000003</v>
      </c>
      <c r="AG347" s="17">
        <v>901.72299999999996</v>
      </c>
      <c r="AH347" s="17">
        <v>901.72299999999996</v>
      </c>
      <c r="AI347" s="17">
        <v>901.72299999999996</v>
      </c>
      <c r="AJ347" s="17">
        <v>792.22</v>
      </c>
      <c r="AK347" s="17">
        <v>841.13300000000004</v>
      </c>
      <c r="AL347" s="17">
        <v>865.19799999999998</v>
      </c>
      <c r="AM347" s="17">
        <v>841.26800000000003</v>
      </c>
      <c r="AN347" s="17">
        <v>841.26800000000003</v>
      </c>
      <c r="AO347" s="17">
        <v>824.68200000000002</v>
      </c>
      <c r="AP347" s="17">
        <v>857.86699999999996</v>
      </c>
    </row>
    <row r="348" spans="1:42" x14ac:dyDescent="0.35">
      <c r="A348" s="52"/>
      <c r="B348" s="17">
        <v>769.63499999999999</v>
      </c>
      <c r="C348" s="17">
        <v>769.63499999999999</v>
      </c>
      <c r="D348" s="17">
        <v>765.64200000000005</v>
      </c>
      <c r="E348" s="17">
        <v>814.48199999999997</v>
      </c>
      <c r="F348" s="17">
        <v>809.99800000000005</v>
      </c>
      <c r="G348" s="17">
        <v>823.60900000000004</v>
      </c>
      <c r="H348" s="17">
        <v>808.02800000000002</v>
      </c>
      <c r="I348" s="17">
        <v>776.25400000000002</v>
      </c>
      <c r="J348" s="17">
        <v>785.6</v>
      </c>
      <c r="K348" s="17">
        <v>809.14099999999996</v>
      </c>
      <c r="L348" s="17">
        <v>775.31700000000001</v>
      </c>
      <c r="M348" s="17">
        <v>807.47500000000002</v>
      </c>
      <c r="N348" s="17">
        <v>756.41</v>
      </c>
      <c r="O348" s="17">
        <v>802.83100000000002</v>
      </c>
      <c r="P348" s="17">
        <v>814.01499999999999</v>
      </c>
      <c r="Q348" s="17">
        <v>804.20899999999995</v>
      </c>
      <c r="R348" s="17">
        <v>801.90300000000002</v>
      </c>
      <c r="S348" s="17">
        <v>806.74599999999998</v>
      </c>
      <c r="T348" s="17">
        <v>846.14300000000003</v>
      </c>
      <c r="U348" s="17">
        <v>822.60199999999998</v>
      </c>
      <c r="V348" s="17">
        <v>794.37800000000004</v>
      </c>
      <c r="W348" s="17">
        <v>773.36099999999999</v>
      </c>
      <c r="X348" s="17">
        <v>765.76099999999997</v>
      </c>
      <c r="Y348" s="17">
        <v>737.28300000000002</v>
      </c>
      <c r="Z348" s="17">
        <v>788.90700000000004</v>
      </c>
      <c r="AA348" s="17">
        <v>823.221</v>
      </c>
      <c r="AB348" s="17">
        <v>727.08</v>
      </c>
      <c r="AC348" s="17">
        <v>730.64499999999998</v>
      </c>
      <c r="AD348" s="17">
        <v>844.904</v>
      </c>
      <c r="AE348" s="17">
        <v>844.01499999999999</v>
      </c>
      <c r="AF348" s="17">
        <v>838.98299999999995</v>
      </c>
      <c r="AG348" s="17">
        <v>901.72400000000005</v>
      </c>
      <c r="AH348" s="17">
        <v>901.72400000000005</v>
      </c>
      <c r="AI348" s="17">
        <v>901.72400000000005</v>
      </c>
      <c r="AJ348" s="17">
        <v>793.89200000000005</v>
      </c>
      <c r="AK348" s="17">
        <v>841.14099999999996</v>
      </c>
      <c r="AL348" s="17">
        <v>865.27</v>
      </c>
      <c r="AM348" s="17">
        <v>841.45299999999997</v>
      </c>
      <c r="AN348" s="17">
        <v>841.45299999999997</v>
      </c>
      <c r="AO348" s="17">
        <v>825.51300000000003</v>
      </c>
      <c r="AP348" s="17">
        <v>857.97900000000004</v>
      </c>
    </row>
    <row r="349" spans="1:42" x14ac:dyDescent="0.35">
      <c r="A349" s="52"/>
      <c r="B349" s="17">
        <v>769.67700000000002</v>
      </c>
      <c r="C349" s="17">
        <v>769.67700000000002</v>
      </c>
      <c r="D349" s="17">
        <v>766.46900000000005</v>
      </c>
      <c r="E349" s="17">
        <v>814.5</v>
      </c>
      <c r="F349" s="17">
        <v>810.423</v>
      </c>
      <c r="G349" s="17">
        <v>823.66099999999994</v>
      </c>
      <c r="H349" s="17">
        <v>808.06200000000001</v>
      </c>
      <c r="I349" s="17">
        <v>776.41600000000005</v>
      </c>
      <c r="J349" s="17">
        <v>787.245</v>
      </c>
      <c r="K349" s="17">
        <v>809.43799999999999</v>
      </c>
      <c r="L349" s="17">
        <v>775.38900000000001</v>
      </c>
      <c r="M349" s="17">
        <v>807.67899999999997</v>
      </c>
      <c r="N349" s="17">
        <v>756.48</v>
      </c>
      <c r="O349" s="17">
        <v>803.15300000000002</v>
      </c>
      <c r="P349" s="17">
        <v>814.63499999999999</v>
      </c>
      <c r="Q349" s="17">
        <v>804.22799999999995</v>
      </c>
      <c r="R349" s="17">
        <v>802.21400000000006</v>
      </c>
      <c r="S349" s="17">
        <v>806.76</v>
      </c>
      <c r="T349" s="17">
        <v>846.19100000000003</v>
      </c>
      <c r="U349" s="17">
        <v>822.72900000000004</v>
      </c>
      <c r="V349" s="17">
        <v>794.73299999999995</v>
      </c>
      <c r="W349" s="17">
        <v>773.64499999999998</v>
      </c>
      <c r="X349" s="17">
        <v>765.98500000000001</v>
      </c>
      <c r="Y349" s="17">
        <v>738.62099999999998</v>
      </c>
      <c r="Z349" s="17">
        <v>788.96100000000001</v>
      </c>
      <c r="AA349" s="17">
        <v>823.31600000000003</v>
      </c>
      <c r="AB349" s="17">
        <v>727.24699999999996</v>
      </c>
      <c r="AC349" s="17">
        <v>733.90200000000004</v>
      </c>
      <c r="AD349" s="17">
        <v>845.26099999999997</v>
      </c>
      <c r="AE349" s="17">
        <v>844.34900000000005</v>
      </c>
      <c r="AF349" s="17">
        <v>841.27099999999996</v>
      </c>
      <c r="AG349" s="17">
        <v>902.12699999999995</v>
      </c>
      <c r="AH349" s="17">
        <v>902.12699999999995</v>
      </c>
      <c r="AI349" s="17">
        <v>902.12699999999995</v>
      </c>
      <c r="AJ349" s="17">
        <v>794.23299999999995</v>
      </c>
      <c r="AK349" s="17">
        <v>842.20399999999995</v>
      </c>
      <c r="AL349" s="17">
        <v>865.71900000000005</v>
      </c>
      <c r="AM349" s="17">
        <v>842.476</v>
      </c>
      <c r="AN349" s="17">
        <v>842.476</v>
      </c>
      <c r="AO349" s="17">
        <v>825.88</v>
      </c>
      <c r="AP349" s="17">
        <v>858.14599999999996</v>
      </c>
    </row>
    <row r="350" spans="1:42" x14ac:dyDescent="0.35">
      <c r="A350" s="52"/>
      <c r="B350" s="17">
        <v>769.85599999999999</v>
      </c>
      <c r="C350" s="17">
        <v>769.85599999999999</v>
      </c>
      <c r="D350" s="17">
        <v>766.83</v>
      </c>
      <c r="E350" s="17">
        <v>814.54899999999998</v>
      </c>
      <c r="F350" s="17">
        <v>810.48099999999999</v>
      </c>
      <c r="G350" s="17">
        <v>824.09299999999996</v>
      </c>
      <c r="H350" s="17">
        <v>808.39200000000005</v>
      </c>
      <c r="I350" s="17">
        <v>776.76900000000001</v>
      </c>
      <c r="J350" s="17">
        <v>787.59</v>
      </c>
      <c r="K350" s="17">
        <v>809.66099999999994</v>
      </c>
      <c r="L350" s="17">
        <v>775.97799999999995</v>
      </c>
      <c r="M350" s="17">
        <v>807.83199999999999</v>
      </c>
      <c r="N350" s="17">
        <v>756.96699999999998</v>
      </c>
      <c r="O350" s="17">
        <v>803.15499999999997</v>
      </c>
      <c r="P350" s="17">
        <v>814.66399999999999</v>
      </c>
      <c r="Q350" s="17">
        <v>804.505</v>
      </c>
      <c r="R350" s="17">
        <v>802.51499999999999</v>
      </c>
      <c r="S350" s="17">
        <v>807.11900000000003</v>
      </c>
      <c r="T350" s="17">
        <v>846.31700000000001</v>
      </c>
      <c r="U350" s="17">
        <v>823.44299999999998</v>
      </c>
      <c r="V350" s="17">
        <v>794.92399999999998</v>
      </c>
      <c r="W350" s="17">
        <v>774.18399999999997</v>
      </c>
      <c r="X350" s="17">
        <v>766.52700000000004</v>
      </c>
      <c r="Y350" s="17">
        <v>739.952</v>
      </c>
      <c r="Z350" s="17">
        <v>789.06799999999998</v>
      </c>
      <c r="AA350" s="17">
        <v>823.45899999999995</v>
      </c>
      <c r="AB350" s="17">
        <v>727.42499999999995</v>
      </c>
      <c r="AC350" s="17">
        <v>734.03300000000002</v>
      </c>
      <c r="AD350" s="17">
        <v>847.41200000000003</v>
      </c>
      <c r="AE350" s="17">
        <v>844.46799999999996</v>
      </c>
      <c r="AF350" s="17">
        <v>841.73299999999995</v>
      </c>
      <c r="AG350" s="17">
        <v>902.14400000000001</v>
      </c>
      <c r="AH350" s="17">
        <v>902.14400000000001</v>
      </c>
      <c r="AI350" s="17">
        <v>902.14400000000001</v>
      </c>
      <c r="AJ350" s="17">
        <v>794.71799999999996</v>
      </c>
      <c r="AK350" s="17">
        <v>842.22299999999996</v>
      </c>
      <c r="AL350" s="17">
        <v>865.99099999999999</v>
      </c>
      <c r="AM350" s="17">
        <v>842.93700000000001</v>
      </c>
      <c r="AN350" s="17">
        <v>842.93700000000001</v>
      </c>
      <c r="AO350" s="17">
        <v>826.50199999999995</v>
      </c>
      <c r="AP350" s="17">
        <v>858.47199999999998</v>
      </c>
    </row>
    <row r="351" spans="1:42" x14ac:dyDescent="0.35">
      <c r="A351" s="52"/>
      <c r="B351" s="17">
        <v>770.28599999999994</v>
      </c>
      <c r="C351" s="17">
        <v>770.28599999999994</v>
      </c>
      <c r="D351" s="17">
        <v>767.38599999999997</v>
      </c>
      <c r="E351" s="17">
        <v>815.93299999999999</v>
      </c>
      <c r="F351" s="17">
        <v>810.59699999999998</v>
      </c>
      <c r="G351" s="17">
        <v>824.49800000000005</v>
      </c>
      <c r="H351" s="17">
        <v>808.56</v>
      </c>
      <c r="I351" s="17">
        <v>776.87699999999995</v>
      </c>
      <c r="J351" s="17">
        <v>788.35199999999998</v>
      </c>
      <c r="K351" s="17">
        <v>809.97199999999998</v>
      </c>
      <c r="L351" s="17">
        <v>776.41399999999999</v>
      </c>
      <c r="M351" s="17">
        <v>807.85299999999995</v>
      </c>
      <c r="N351" s="17">
        <v>757.15</v>
      </c>
      <c r="O351" s="17">
        <v>804.25400000000002</v>
      </c>
      <c r="P351" s="17">
        <v>814.97</v>
      </c>
      <c r="Q351" s="17">
        <v>804.97</v>
      </c>
      <c r="R351" s="17">
        <v>803.35199999999998</v>
      </c>
      <c r="S351" s="17">
        <v>807.69100000000003</v>
      </c>
      <c r="T351" s="17">
        <v>846.42700000000002</v>
      </c>
      <c r="U351" s="17">
        <v>823.46900000000005</v>
      </c>
      <c r="V351" s="17">
        <v>795.70699999999999</v>
      </c>
      <c r="W351" s="17">
        <v>774.19</v>
      </c>
      <c r="X351" s="17">
        <v>766.596</v>
      </c>
      <c r="Y351" s="17">
        <v>740.00199999999995</v>
      </c>
      <c r="Z351" s="17">
        <v>789.59100000000001</v>
      </c>
      <c r="AA351" s="17">
        <v>824.29600000000005</v>
      </c>
      <c r="AB351" s="17">
        <v>727.54700000000003</v>
      </c>
      <c r="AC351" s="17">
        <v>734.15599999999995</v>
      </c>
      <c r="AD351" s="17">
        <v>848.85699999999997</v>
      </c>
      <c r="AE351" s="17">
        <v>844.55499999999995</v>
      </c>
      <c r="AF351" s="17">
        <v>842.22500000000002</v>
      </c>
      <c r="AG351" s="17">
        <v>902.73900000000003</v>
      </c>
      <c r="AH351" s="17">
        <v>902.73900000000003</v>
      </c>
      <c r="AI351" s="17">
        <v>902.73900000000003</v>
      </c>
      <c r="AJ351" s="17">
        <v>795.00900000000001</v>
      </c>
      <c r="AK351" s="17">
        <v>842.33100000000002</v>
      </c>
      <c r="AL351" s="17">
        <v>866.65</v>
      </c>
      <c r="AM351" s="17">
        <v>843.05600000000004</v>
      </c>
      <c r="AN351" s="17">
        <v>843.05600000000004</v>
      </c>
      <c r="AO351" s="17">
        <v>826.59400000000005</v>
      </c>
      <c r="AP351" s="17">
        <v>858.72400000000005</v>
      </c>
    </row>
    <row r="352" spans="1:42" x14ac:dyDescent="0.35">
      <c r="A352" s="52"/>
      <c r="B352" s="17">
        <v>771.11300000000006</v>
      </c>
      <c r="C352" s="17">
        <v>771.11300000000006</v>
      </c>
      <c r="D352" s="17">
        <v>767.94100000000003</v>
      </c>
      <c r="E352" s="17">
        <v>816.76099999999997</v>
      </c>
      <c r="F352" s="17">
        <v>810.86800000000005</v>
      </c>
      <c r="G352" s="17">
        <v>824.86099999999999</v>
      </c>
      <c r="H352" s="17">
        <v>809.24099999999999</v>
      </c>
      <c r="I352" s="17">
        <v>776.952</v>
      </c>
      <c r="J352" s="17">
        <v>789.25599999999997</v>
      </c>
      <c r="K352" s="17">
        <v>810.19</v>
      </c>
      <c r="L352" s="17">
        <v>776.73099999999999</v>
      </c>
      <c r="M352" s="17">
        <v>808.28399999999999</v>
      </c>
      <c r="N352" s="17">
        <v>757.21299999999997</v>
      </c>
      <c r="O352" s="17">
        <v>805.51599999999996</v>
      </c>
      <c r="P352" s="17">
        <v>815.12699999999995</v>
      </c>
      <c r="Q352" s="17">
        <v>805.529</v>
      </c>
      <c r="R352" s="17">
        <v>803.77599999999995</v>
      </c>
      <c r="S352" s="17">
        <v>808.17399999999998</v>
      </c>
      <c r="T352" s="17">
        <v>846.60199999999998</v>
      </c>
      <c r="U352" s="17">
        <v>823.67200000000003</v>
      </c>
      <c r="V352" s="17">
        <v>796.43499999999995</v>
      </c>
      <c r="W352" s="17">
        <v>774.46</v>
      </c>
      <c r="X352" s="17">
        <v>767.08699999999999</v>
      </c>
      <c r="Y352" s="17">
        <v>741.471</v>
      </c>
      <c r="Z352" s="17">
        <v>789.61599999999999</v>
      </c>
      <c r="AA352" s="17">
        <v>824.51900000000001</v>
      </c>
      <c r="AB352" s="17">
        <v>727.64200000000005</v>
      </c>
      <c r="AC352" s="17">
        <v>734.27200000000005</v>
      </c>
      <c r="AD352" s="17">
        <v>848.86599999999999</v>
      </c>
      <c r="AE352" s="17">
        <v>844.62199999999996</v>
      </c>
      <c r="AF352" s="17">
        <v>842.31100000000004</v>
      </c>
      <c r="AG352" s="17">
        <v>902.99300000000005</v>
      </c>
      <c r="AH352" s="17">
        <v>902.99300000000005</v>
      </c>
      <c r="AI352" s="17">
        <v>902.99300000000005</v>
      </c>
      <c r="AJ352" s="17">
        <v>798.88199999999995</v>
      </c>
      <c r="AK352" s="17">
        <v>842.37900000000002</v>
      </c>
      <c r="AL352" s="17">
        <v>866.68899999999996</v>
      </c>
      <c r="AM352" s="17">
        <v>844.47400000000005</v>
      </c>
      <c r="AN352" s="17">
        <v>844.47400000000005</v>
      </c>
      <c r="AO352" s="17">
        <v>826.73199999999997</v>
      </c>
      <c r="AP352" s="17">
        <v>859.02499999999998</v>
      </c>
    </row>
    <row r="353" spans="1:42" x14ac:dyDescent="0.35">
      <c r="A353" s="52"/>
      <c r="B353" s="17">
        <v>771.24199999999996</v>
      </c>
      <c r="C353" s="17">
        <v>771.24199999999996</v>
      </c>
      <c r="D353" s="17">
        <v>768.2</v>
      </c>
      <c r="E353" s="17">
        <v>817.25199999999995</v>
      </c>
      <c r="F353" s="17">
        <v>812.76599999999996</v>
      </c>
      <c r="G353" s="17">
        <v>824.97299999999996</v>
      </c>
      <c r="H353" s="17">
        <v>809.38499999999999</v>
      </c>
      <c r="I353" s="17">
        <v>777.25699999999995</v>
      </c>
      <c r="J353" s="17">
        <v>789.43499999999995</v>
      </c>
      <c r="K353" s="17">
        <v>810.77300000000002</v>
      </c>
      <c r="L353" s="17">
        <v>776.87300000000005</v>
      </c>
      <c r="M353" s="17">
        <v>808.71299999999997</v>
      </c>
      <c r="N353" s="17">
        <v>757.81299999999999</v>
      </c>
      <c r="O353" s="17">
        <v>805.85299999999995</v>
      </c>
      <c r="P353" s="17">
        <v>815.13300000000004</v>
      </c>
      <c r="Q353" s="17">
        <v>805.803</v>
      </c>
      <c r="R353" s="17">
        <v>804.24599999999998</v>
      </c>
      <c r="S353" s="17">
        <v>808.43200000000002</v>
      </c>
      <c r="T353" s="17">
        <v>847.12099999999998</v>
      </c>
      <c r="U353" s="17">
        <v>824.25199999999995</v>
      </c>
      <c r="V353" s="17">
        <v>797.22699999999998</v>
      </c>
      <c r="W353" s="17">
        <v>774.50699999999995</v>
      </c>
      <c r="X353" s="17">
        <v>767.15800000000002</v>
      </c>
      <c r="Y353" s="17">
        <v>742.19500000000005</v>
      </c>
      <c r="Z353" s="17">
        <v>789.68100000000004</v>
      </c>
      <c r="AA353" s="17">
        <v>828.74699999999996</v>
      </c>
      <c r="AB353" s="17">
        <v>729.26</v>
      </c>
      <c r="AC353" s="17">
        <v>734.47299999999996</v>
      </c>
      <c r="AD353" s="17">
        <v>849.601</v>
      </c>
      <c r="AE353" s="17">
        <v>844.76099999999997</v>
      </c>
      <c r="AF353" s="17">
        <v>843.18899999999996</v>
      </c>
      <c r="AG353" s="17">
        <v>903.077</v>
      </c>
      <c r="AH353" s="17">
        <v>903.077</v>
      </c>
      <c r="AI353" s="17">
        <v>903.077</v>
      </c>
      <c r="AJ353" s="17">
        <v>799.37699999999995</v>
      </c>
      <c r="AK353" s="17">
        <v>842.39</v>
      </c>
      <c r="AL353" s="17">
        <v>867.21900000000005</v>
      </c>
      <c r="AM353" s="17">
        <v>844.49599999999998</v>
      </c>
      <c r="AN353" s="17">
        <v>844.49599999999998</v>
      </c>
      <c r="AO353" s="17">
        <v>827.14200000000005</v>
      </c>
      <c r="AP353" s="17">
        <v>859.06</v>
      </c>
    </row>
    <row r="354" spans="1:42" x14ac:dyDescent="0.35">
      <c r="A354" s="52"/>
      <c r="B354" s="17">
        <v>771.89800000000002</v>
      </c>
      <c r="C354" s="17">
        <v>771.89800000000002</v>
      </c>
      <c r="D354" s="17">
        <v>768.86400000000003</v>
      </c>
      <c r="E354" s="17">
        <v>817.76300000000003</v>
      </c>
      <c r="F354" s="17">
        <v>813.07500000000005</v>
      </c>
      <c r="G354" s="17">
        <v>825.23400000000004</v>
      </c>
      <c r="H354" s="17">
        <v>809.51400000000001</v>
      </c>
      <c r="I354" s="17">
        <v>777.51</v>
      </c>
      <c r="J354" s="17">
        <v>789.56</v>
      </c>
      <c r="K354" s="17">
        <v>810.78899999999999</v>
      </c>
      <c r="L354" s="17">
        <v>776.92399999999998</v>
      </c>
      <c r="M354" s="17">
        <v>809.56899999999996</v>
      </c>
      <c r="N354" s="17">
        <v>757.87300000000005</v>
      </c>
      <c r="O354" s="17">
        <v>807.149</v>
      </c>
      <c r="P354" s="17">
        <v>816.04700000000003</v>
      </c>
      <c r="Q354" s="17">
        <v>805.94299999999998</v>
      </c>
      <c r="R354" s="17">
        <v>804.36500000000001</v>
      </c>
      <c r="S354" s="17">
        <v>809.13099999999997</v>
      </c>
      <c r="T354" s="17">
        <v>847.61500000000001</v>
      </c>
      <c r="U354" s="17">
        <v>825.18499999999995</v>
      </c>
      <c r="V354" s="17">
        <v>797.35400000000004</v>
      </c>
      <c r="W354" s="17">
        <v>774.596</v>
      </c>
      <c r="X354" s="17">
        <v>767.64099999999996</v>
      </c>
      <c r="Y354" s="17">
        <v>742.49199999999996</v>
      </c>
      <c r="Z354" s="17">
        <v>790.46900000000005</v>
      </c>
      <c r="AA354" s="17">
        <v>829.61599999999999</v>
      </c>
      <c r="AB354" s="17">
        <v>730.02499999999998</v>
      </c>
      <c r="AC354" s="17">
        <v>737.23599999999999</v>
      </c>
      <c r="AD354" s="17">
        <v>850.20299999999997</v>
      </c>
      <c r="AE354" s="17">
        <v>845.08299999999997</v>
      </c>
      <c r="AF354" s="17">
        <v>844.16399999999999</v>
      </c>
      <c r="AG354" s="17">
        <v>903.49300000000005</v>
      </c>
      <c r="AH354" s="17">
        <v>903.49300000000005</v>
      </c>
      <c r="AI354" s="17">
        <v>903.49300000000005</v>
      </c>
      <c r="AJ354" s="17">
        <v>799.48800000000006</v>
      </c>
      <c r="AK354" s="17">
        <v>842.44</v>
      </c>
      <c r="AL354" s="17">
        <v>867.42100000000005</v>
      </c>
      <c r="AM354" s="17">
        <v>844.93</v>
      </c>
      <c r="AN354" s="17">
        <v>844.93</v>
      </c>
      <c r="AO354" s="17">
        <v>828.40499999999997</v>
      </c>
      <c r="AP354" s="17">
        <v>859.30200000000002</v>
      </c>
    </row>
    <row r="355" spans="1:42" x14ac:dyDescent="0.35">
      <c r="A355" s="52"/>
      <c r="B355" s="17">
        <v>772.15800000000002</v>
      </c>
      <c r="C355" s="17">
        <v>772.15800000000002</v>
      </c>
      <c r="D355" s="17">
        <v>769.18899999999996</v>
      </c>
      <c r="E355" s="17">
        <v>818.23599999999999</v>
      </c>
      <c r="F355" s="17">
        <v>813.27499999999998</v>
      </c>
      <c r="G355" s="17">
        <v>825.81700000000001</v>
      </c>
      <c r="H355" s="17">
        <v>809.529</v>
      </c>
      <c r="I355" s="17">
        <v>778.298</v>
      </c>
      <c r="J355" s="17">
        <v>790.09</v>
      </c>
      <c r="K355" s="17">
        <v>811.11400000000003</v>
      </c>
      <c r="L355" s="17">
        <v>777.28899999999999</v>
      </c>
      <c r="M355" s="17">
        <v>810.25599999999997</v>
      </c>
      <c r="N355" s="17">
        <v>757.90099999999995</v>
      </c>
      <c r="O355" s="17">
        <v>808.38199999999995</v>
      </c>
      <c r="P355" s="17">
        <v>819.61900000000003</v>
      </c>
      <c r="Q355" s="17">
        <v>806.78200000000004</v>
      </c>
      <c r="R355" s="17">
        <v>804.67700000000002</v>
      </c>
      <c r="S355" s="17">
        <v>809.22699999999998</v>
      </c>
      <c r="T355" s="17">
        <v>848.25</v>
      </c>
      <c r="U355" s="17">
        <v>826.61</v>
      </c>
      <c r="V355" s="17">
        <v>798.23</v>
      </c>
      <c r="W355" s="17">
        <v>774.73500000000001</v>
      </c>
      <c r="X355" s="17">
        <v>768.37400000000002</v>
      </c>
      <c r="Y355" s="17">
        <v>743.44899999999996</v>
      </c>
      <c r="Z355" s="17">
        <v>790.63099999999997</v>
      </c>
      <c r="AA355" s="17">
        <v>829.64099999999996</v>
      </c>
      <c r="AB355" s="17">
        <v>730.33199999999999</v>
      </c>
      <c r="AC355" s="17">
        <v>737.60400000000004</v>
      </c>
      <c r="AD355" s="17">
        <v>851.548</v>
      </c>
      <c r="AE355" s="17">
        <v>845.553</v>
      </c>
      <c r="AF355" s="17">
        <v>844.54</v>
      </c>
      <c r="AG355" s="17">
        <v>903.59799999999996</v>
      </c>
      <c r="AH355" s="17">
        <v>903.59799999999996</v>
      </c>
      <c r="AI355" s="17">
        <v>903.59799999999996</v>
      </c>
      <c r="AJ355" s="17">
        <v>801.11400000000003</v>
      </c>
      <c r="AK355" s="17">
        <v>843.01800000000003</v>
      </c>
      <c r="AL355" s="17">
        <v>867.52</v>
      </c>
      <c r="AM355" s="17">
        <v>845.36699999999996</v>
      </c>
      <c r="AN355" s="17">
        <v>845.36699999999996</v>
      </c>
      <c r="AO355" s="17">
        <v>829.62900000000002</v>
      </c>
      <c r="AP355" s="17">
        <v>859.48800000000006</v>
      </c>
    </row>
    <row r="356" spans="1:42" x14ac:dyDescent="0.35">
      <c r="A356" s="52"/>
      <c r="B356" s="17">
        <v>772.35599999999999</v>
      </c>
      <c r="C356" s="17">
        <v>772.35599999999999</v>
      </c>
      <c r="D356" s="17">
        <v>769.495</v>
      </c>
      <c r="E356" s="17">
        <v>818.33</v>
      </c>
      <c r="F356" s="17">
        <v>813.55799999999999</v>
      </c>
      <c r="G356" s="17">
        <v>825.91700000000003</v>
      </c>
      <c r="H356" s="17">
        <v>809.70600000000002</v>
      </c>
      <c r="I356" s="17">
        <v>779.20600000000002</v>
      </c>
      <c r="J356" s="17">
        <v>790.82600000000002</v>
      </c>
      <c r="K356" s="17">
        <v>811.14</v>
      </c>
      <c r="L356" s="17">
        <v>777.53200000000004</v>
      </c>
      <c r="M356" s="17">
        <v>810.79700000000003</v>
      </c>
      <c r="N356" s="17">
        <v>757.98800000000006</v>
      </c>
      <c r="O356" s="17">
        <v>808.63099999999997</v>
      </c>
      <c r="P356" s="17">
        <v>819.89599999999996</v>
      </c>
      <c r="Q356" s="17">
        <v>806.81299999999999</v>
      </c>
      <c r="R356" s="17">
        <v>804.8</v>
      </c>
      <c r="S356" s="17">
        <v>809.37099999999998</v>
      </c>
      <c r="T356" s="17">
        <v>849.11900000000003</v>
      </c>
      <c r="U356" s="17">
        <v>826.88300000000004</v>
      </c>
      <c r="V356" s="17">
        <v>798.93399999999997</v>
      </c>
      <c r="W356" s="17">
        <v>774.76300000000003</v>
      </c>
      <c r="X356" s="17">
        <v>768.495</v>
      </c>
      <c r="Y356" s="17">
        <v>746.64300000000003</v>
      </c>
      <c r="Z356" s="17">
        <v>791.85599999999999</v>
      </c>
      <c r="AA356" s="17">
        <v>831.01</v>
      </c>
      <c r="AB356" s="17">
        <v>730.47199999999998</v>
      </c>
      <c r="AC356" s="17">
        <v>737.66899999999998</v>
      </c>
      <c r="AD356" s="17">
        <v>851.71199999999999</v>
      </c>
      <c r="AE356" s="17">
        <v>847.08799999999997</v>
      </c>
      <c r="AF356" s="17">
        <v>844.65599999999995</v>
      </c>
      <c r="AG356" s="17">
        <v>903.64800000000002</v>
      </c>
      <c r="AH356" s="17">
        <v>903.64800000000002</v>
      </c>
      <c r="AI356" s="17">
        <v>903.64800000000002</v>
      </c>
      <c r="AJ356" s="17">
        <v>801.13800000000003</v>
      </c>
      <c r="AK356" s="17">
        <v>843.03099999999995</v>
      </c>
      <c r="AL356" s="17">
        <v>867.58</v>
      </c>
      <c r="AM356" s="17">
        <v>845.726</v>
      </c>
      <c r="AN356" s="17">
        <v>845.726</v>
      </c>
      <c r="AO356" s="17">
        <v>830.44500000000005</v>
      </c>
      <c r="AP356" s="17">
        <v>859.798</v>
      </c>
    </row>
    <row r="357" spans="1:42" x14ac:dyDescent="0.35">
      <c r="A357" s="52"/>
      <c r="B357" s="17">
        <v>772.48599999999999</v>
      </c>
      <c r="C357" s="17">
        <v>772.48599999999999</v>
      </c>
      <c r="D357" s="17">
        <v>770.29200000000003</v>
      </c>
      <c r="E357" s="17">
        <v>818.90099999999995</v>
      </c>
      <c r="F357" s="17">
        <v>813.61199999999997</v>
      </c>
      <c r="G357" s="17">
        <v>826.70299999999997</v>
      </c>
      <c r="H357" s="17">
        <v>810.072</v>
      </c>
      <c r="I357" s="17">
        <v>779.22</v>
      </c>
      <c r="J357" s="17">
        <v>792.38300000000004</v>
      </c>
      <c r="K357" s="17">
        <v>811.31700000000001</v>
      </c>
      <c r="L357" s="17">
        <v>777.97900000000004</v>
      </c>
      <c r="M357" s="17">
        <v>811.04200000000003</v>
      </c>
      <c r="N357" s="17">
        <v>758.38499999999999</v>
      </c>
      <c r="O357" s="17">
        <v>810.12400000000002</v>
      </c>
      <c r="P357" s="17">
        <v>820.30100000000004</v>
      </c>
      <c r="Q357" s="17">
        <v>807.00699999999995</v>
      </c>
      <c r="R357" s="17">
        <v>805.86</v>
      </c>
      <c r="S357" s="17">
        <v>809.84900000000005</v>
      </c>
      <c r="T357" s="17">
        <v>850.83399999999995</v>
      </c>
      <c r="U357" s="17">
        <v>827.28</v>
      </c>
      <c r="V357" s="17">
        <v>799.245</v>
      </c>
      <c r="W357" s="17">
        <v>774.81299999999999</v>
      </c>
      <c r="X357" s="17">
        <v>770.65300000000002</v>
      </c>
      <c r="Y357" s="17">
        <v>746.71</v>
      </c>
      <c r="Z357" s="17">
        <v>792.34199999999998</v>
      </c>
      <c r="AA357" s="17">
        <v>831.23900000000003</v>
      </c>
      <c r="AB357" s="17">
        <v>730.68600000000004</v>
      </c>
      <c r="AC357" s="17">
        <v>737.98199999999997</v>
      </c>
      <c r="AD357" s="17">
        <v>852.05100000000004</v>
      </c>
      <c r="AE357" s="17">
        <v>847.928</v>
      </c>
      <c r="AF357" s="17">
        <v>845.15200000000004</v>
      </c>
      <c r="AG357" s="17">
        <v>904.048</v>
      </c>
      <c r="AH357" s="17">
        <v>904.048</v>
      </c>
      <c r="AI357" s="17">
        <v>904.048</v>
      </c>
      <c r="AJ357" s="17">
        <v>801.32399999999996</v>
      </c>
      <c r="AK357" s="17">
        <v>844.32500000000005</v>
      </c>
      <c r="AL357" s="17">
        <v>868.02</v>
      </c>
      <c r="AM357" s="17">
        <v>849.04399999999998</v>
      </c>
      <c r="AN357" s="17">
        <v>849.04399999999998</v>
      </c>
      <c r="AO357" s="17">
        <v>831.79</v>
      </c>
      <c r="AP357" s="17">
        <v>861.31299999999999</v>
      </c>
    </row>
    <row r="358" spans="1:42" x14ac:dyDescent="0.35">
      <c r="A358" s="52"/>
      <c r="B358" s="17">
        <v>772.62400000000002</v>
      </c>
      <c r="C358" s="17">
        <v>772.62400000000002</v>
      </c>
      <c r="D358" s="17">
        <v>770.92899999999997</v>
      </c>
      <c r="E358" s="17">
        <v>818.93899999999996</v>
      </c>
      <c r="F358" s="17">
        <v>813.69799999999998</v>
      </c>
      <c r="G358" s="17">
        <v>828.08299999999997</v>
      </c>
      <c r="H358" s="17">
        <v>810.21699999999998</v>
      </c>
      <c r="I358" s="17">
        <v>779.42600000000004</v>
      </c>
      <c r="J358" s="17">
        <v>793.14499999999998</v>
      </c>
      <c r="K358" s="17">
        <v>811.35599999999999</v>
      </c>
      <c r="L358" s="17">
        <v>778.10699999999997</v>
      </c>
      <c r="M358" s="17">
        <v>811.29200000000003</v>
      </c>
      <c r="N358" s="17">
        <v>758.44299999999998</v>
      </c>
      <c r="O358" s="17">
        <v>811.303</v>
      </c>
      <c r="P358" s="17">
        <v>820.85799999999995</v>
      </c>
      <c r="Q358" s="17">
        <v>807.92399999999998</v>
      </c>
      <c r="R358" s="17">
        <v>806.48099999999999</v>
      </c>
      <c r="S358" s="17">
        <v>810.05700000000002</v>
      </c>
      <c r="T358" s="17">
        <v>851.52599999999995</v>
      </c>
      <c r="U358" s="17">
        <v>827.47199999999998</v>
      </c>
      <c r="V358" s="17">
        <v>800.71400000000006</v>
      </c>
      <c r="W358" s="17">
        <v>774.94600000000003</v>
      </c>
      <c r="X358" s="17">
        <v>771.80700000000002</v>
      </c>
      <c r="Y358" s="17">
        <v>746.91800000000001</v>
      </c>
      <c r="Z358" s="17">
        <v>792.49099999999999</v>
      </c>
      <c r="AA358" s="17">
        <v>831.24099999999999</v>
      </c>
      <c r="AB358" s="17">
        <v>731.24</v>
      </c>
      <c r="AC358" s="17">
        <v>738.51499999999999</v>
      </c>
      <c r="AD358" s="17">
        <v>852.476</v>
      </c>
      <c r="AE358" s="17">
        <v>847.94200000000001</v>
      </c>
      <c r="AF358" s="17">
        <v>845.71900000000005</v>
      </c>
      <c r="AG358" s="17">
        <v>905.678</v>
      </c>
      <c r="AH358" s="17">
        <v>905.678</v>
      </c>
      <c r="AI358" s="17">
        <v>905.678</v>
      </c>
      <c r="AJ358" s="17">
        <v>801.34500000000003</v>
      </c>
      <c r="AK358" s="17">
        <v>845.63</v>
      </c>
      <c r="AL358" s="17">
        <v>868.19200000000001</v>
      </c>
      <c r="AM358" s="17">
        <v>849.33699999999999</v>
      </c>
      <c r="AN358" s="17">
        <v>849.33699999999999</v>
      </c>
      <c r="AO358" s="17">
        <v>831.83600000000001</v>
      </c>
      <c r="AP358" s="17">
        <v>861.54300000000001</v>
      </c>
    </row>
    <row r="359" spans="1:42" x14ac:dyDescent="0.35">
      <c r="A359" s="52"/>
      <c r="B359" s="17">
        <v>773.41700000000003</v>
      </c>
      <c r="C359" s="17">
        <v>773.41700000000003</v>
      </c>
      <c r="D359" s="17">
        <v>773.55</v>
      </c>
      <c r="E359" s="17">
        <v>819.529</v>
      </c>
      <c r="F359" s="17">
        <v>813.91899999999998</v>
      </c>
      <c r="G359" s="17">
        <v>828.54100000000005</v>
      </c>
      <c r="H359" s="17">
        <v>810.30600000000004</v>
      </c>
      <c r="I359" s="17">
        <v>780.02200000000005</v>
      </c>
      <c r="J359" s="17">
        <v>793.798</v>
      </c>
      <c r="K359" s="17">
        <v>811.86400000000003</v>
      </c>
      <c r="L359" s="17">
        <v>778.15</v>
      </c>
      <c r="M359" s="17">
        <v>811.32500000000005</v>
      </c>
      <c r="N359" s="17">
        <v>758.66200000000003</v>
      </c>
      <c r="O359" s="17">
        <v>812.47900000000004</v>
      </c>
      <c r="P359" s="17">
        <v>820.976</v>
      </c>
      <c r="Q359" s="17">
        <v>808.20500000000004</v>
      </c>
      <c r="R359" s="17">
        <v>806.99599999999998</v>
      </c>
      <c r="S359" s="17">
        <v>810.39099999999996</v>
      </c>
      <c r="T359" s="17">
        <v>851.78700000000003</v>
      </c>
      <c r="U359" s="17">
        <v>827.904</v>
      </c>
      <c r="V359" s="17">
        <v>800.84699999999998</v>
      </c>
      <c r="W359" s="17">
        <v>776.27499999999998</v>
      </c>
      <c r="X359" s="17">
        <v>772.33500000000004</v>
      </c>
      <c r="Y359" s="17">
        <v>747.53</v>
      </c>
      <c r="Z359" s="17">
        <v>793.01099999999997</v>
      </c>
      <c r="AA359" s="17">
        <v>831.24199999999996</v>
      </c>
      <c r="AB359" s="17">
        <v>731.399</v>
      </c>
      <c r="AC359" s="17">
        <v>738.79700000000003</v>
      </c>
      <c r="AD359" s="17">
        <v>854.46299999999997</v>
      </c>
      <c r="AE359" s="17">
        <v>848.97900000000004</v>
      </c>
      <c r="AF359" s="17">
        <v>846.32799999999997</v>
      </c>
      <c r="AG359" s="17">
        <v>905.78099999999995</v>
      </c>
      <c r="AH359" s="17">
        <v>905.78099999999995</v>
      </c>
      <c r="AI359" s="17">
        <v>905.78099999999995</v>
      </c>
      <c r="AJ359" s="17">
        <v>801.57899999999995</v>
      </c>
      <c r="AK359" s="17">
        <v>846.28</v>
      </c>
      <c r="AL359" s="17">
        <v>868.55</v>
      </c>
      <c r="AM359" s="17">
        <v>849.76400000000001</v>
      </c>
      <c r="AN359" s="17">
        <v>849.76400000000001</v>
      </c>
      <c r="AO359" s="17">
        <v>832.06299999999999</v>
      </c>
      <c r="AP359" s="17">
        <v>861.61900000000003</v>
      </c>
    </row>
    <row r="360" spans="1:42" x14ac:dyDescent="0.35">
      <c r="A360" s="52"/>
      <c r="B360" s="17">
        <v>774.524</v>
      </c>
      <c r="C360" s="17">
        <v>774.524</v>
      </c>
      <c r="D360" s="17">
        <v>774.43899999999996</v>
      </c>
      <c r="E360" s="17">
        <v>820.51099999999997</v>
      </c>
      <c r="F360" s="17">
        <v>813.97799999999995</v>
      </c>
      <c r="G360" s="17">
        <v>829.25199999999995</v>
      </c>
      <c r="H360" s="17">
        <v>810.50599999999997</v>
      </c>
      <c r="I360" s="17">
        <v>780.09</v>
      </c>
      <c r="J360" s="17">
        <v>794.39800000000002</v>
      </c>
      <c r="K360" s="17">
        <v>811.90700000000004</v>
      </c>
      <c r="L360" s="17">
        <v>778.73199999999997</v>
      </c>
      <c r="M360" s="17">
        <v>811.45600000000002</v>
      </c>
      <c r="N360" s="17">
        <v>758.71299999999997</v>
      </c>
      <c r="O360" s="17">
        <v>812.74300000000005</v>
      </c>
      <c r="P360" s="17">
        <v>821.87099999999998</v>
      </c>
      <c r="Q360" s="17">
        <v>809.03599999999994</v>
      </c>
      <c r="R360" s="17">
        <v>808.26199999999994</v>
      </c>
      <c r="S360" s="17">
        <v>810.80799999999999</v>
      </c>
      <c r="T360" s="17">
        <v>852.274</v>
      </c>
      <c r="U360" s="17">
        <v>828.09299999999996</v>
      </c>
      <c r="V360" s="17">
        <v>801.25300000000004</v>
      </c>
      <c r="W360" s="17">
        <v>777</v>
      </c>
      <c r="X360" s="17">
        <v>772.57899999999995</v>
      </c>
      <c r="Y360" s="17">
        <v>748.08299999999997</v>
      </c>
      <c r="Z360" s="17">
        <v>793.14800000000002</v>
      </c>
      <c r="AA360" s="17">
        <v>831.88099999999997</v>
      </c>
      <c r="AB360" s="17">
        <v>732.66099999999994</v>
      </c>
      <c r="AC360" s="17">
        <v>741.28</v>
      </c>
      <c r="AD360" s="17">
        <v>854.68499999999995</v>
      </c>
      <c r="AE360" s="17">
        <v>850.42499999999995</v>
      </c>
      <c r="AF360" s="17">
        <v>846.39099999999996</v>
      </c>
      <c r="AG360" s="17">
        <v>906.03099999999995</v>
      </c>
      <c r="AH360" s="17">
        <v>906.03099999999995</v>
      </c>
      <c r="AI360" s="17">
        <v>906.03099999999995</v>
      </c>
      <c r="AJ360" s="17">
        <v>801.86599999999999</v>
      </c>
      <c r="AK360" s="17">
        <v>846.68499999999995</v>
      </c>
      <c r="AL360" s="17">
        <v>868.69899999999996</v>
      </c>
      <c r="AM360" s="17">
        <v>849.98</v>
      </c>
      <c r="AN360" s="17">
        <v>849.98</v>
      </c>
      <c r="AO360" s="17">
        <v>832.96799999999996</v>
      </c>
      <c r="AP360" s="17">
        <v>862.79200000000003</v>
      </c>
    </row>
    <row r="361" spans="1:42" x14ac:dyDescent="0.35">
      <c r="A361" s="52"/>
      <c r="B361" s="17">
        <v>774.52599999999995</v>
      </c>
      <c r="C361" s="17">
        <v>774.52599999999995</v>
      </c>
      <c r="D361" s="17">
        <v>774.726</v>
      </c>
      <c r="E361" s="17">
        <v>820.67700000000002</v>
      </c>
      <c r="F361" s="17">
        <v>814.24599999999998</v>
      </c>
      <c r="G361" s="17">
        <v>829.28599999999994</v>
      </c>
      <c r="H361" s="17">
        <v>810.83299999999997</v>
      </c>
      <c r="I361" s="17">
        <v>780.33</v>
      </c>
      <c r="J361" s="17">
        <v>794.47900000000004</v>
      </c>
      <c r="K361" s="17">
        <v>812.08100000000002</v>
      </c>
      <c r="L361" s="17">
        <v>778.77200000000005</v>
      </c>
      <c r="M361" s="17">
        <v>812.03899999999999</v>
      </c>
      <c r="N361" s="17">
        <v>758.92700000000002</v>
      </c>
      <c r="O361" s="17">
        <v>812.82799999999997</v>
      </c>
      <c r="P361" s="17">
        <v>822.28599999999994</v>
      </c>
      <c r="Q361" s="17">
        <v>809.81500000000005</v>
      </c>
      <c r="R361" s="17">
        <v>809.43499999999995</v>
      </c>
      <c r="S361" s="17">
        <v>810.89099999999996</v>
      </c>
      <c r="T361" s="17">
        <v>852.36099999999999</v>
      </c>
      <c r="U361" s="17">
        <v>828.35299999999995</v>
      </c>
      <c r="V361" s="17">
        <v>801.33799999999997</v>
      </c>
      <c r="W361" s="17">
        <v>777.21400000000006</v>
      </c>
      <c r="X361" s="17">
        <v>773.202</v>
      </c>
      <c r="Y361" s="17">
        <v>748.11400000000003</v>
      </c>
      <c r="Z361" s="17">
        <v>793.90099999999995</v>
      </c>
      <c r="AA361" s="17">
        <v>832.08399999999995</v>
      </c>
      <c r="AB361" s="17">
        <v>733.23</v>
      </c>
      <c r="AC361" s="17">
        <v>741.58399999999995</v>
      </c>
      <c r="AD361" s="17">
        <v>855.14200000000005</v>
      </c>
      <c r="AE361" s="17">
        <v>850.44299999999998</v>
      </c>
      <c r="AF361" s="17">
        <v>846.54399999999998</v>
      </c>
      <c r="AG361" s="17">
        <v>906.18100000000004</v>
      </c>
      <c r="AH361" s="17">
        <v>906.18100000000004</v>
      </c>
      <c r="AI361" s="17">
        <v>906.18100000000004</v>
      </c>
      <c r="AJ361" s="17">
        <v>802.37099999999998</v>
      </c>
      <c r="AK361" s="17">
        <v>846.93600000000004</v>
      </c>
      <c r="AL361" s="17">
        <v>868.85599999999999</v>
      </c>
      <c r="AM361" s="17">
        <v>850.07299999999998</v>
      </c>
      <c r="AN361" s="17">
        <v>850.07299999999998</v>
      </c>
      <c r="AO361" s="17">
        <v>834.36599999999999</v>
      </c>
      <c r="AP361" s="17">
        <v>863.024</v>
      </c>
    </row>
    <row r="362" spans="1:42" x14ac:dyDescent="0.35">
      <c r="A362" s="52"/>
      <c r="B362" s="17">
        <v>774.654</v>
      </c>
      <c r="C362" s="17">
        <v>774.654</v>
      </c>
      <c r="D362" s="17">
        <v>776.62199999999996</v>
      </c>
      <c r="E362" s="17">
        <v>821.39700000000005</v>
      </c>
      <c r="F362" s="17">
        <v>814.41700000000003</v>
      </c>
      <c r="G362" s="17">
        <v>829.71500000000003</v>
      </c>
      <c r="H362" s="17">
        <v>810.83699999999999</v>
      </c>
      <c r="I362" s="17">
        <v>780.51499999999999</v>
      </c>
      <c r="J362" s="17">
        <v>794.81299999999999</v>
      </c>
      <c r="K362" s="17">
        <v>812.66300000000001</v>
      </c>
      <c r="L362" s="17">
        <v>778.80700000000002</v>
      </c>
      <c r="M362" s="17">
        <v>812.09199999999998</v>
      </c>
      <c r="N362" s="17">
        <v>759.57100000000003</v>
      </c>
      <c r="O362" s="17">
        <v>812.95299999999997</v>
      </c>
      <c r="P362" s="17">
        <v>822.90800000000002</v>
      </c>
      <c r="Q362" s="17">
        <v>809.96900000000005</v>
      </c>
      <c r="R362" s="17">
        <v>809.50099999999998</v>
      </c>
      <c r="S362" s="17">
        <v>811.39099999999996</v>
      </c>
      <c r="T362" s="17">
        <v>853.68799999999999</v>
      </c>
      <c r="U362" s="17">
        <v>829.11900000000003</v>
      </c>
      <c r="V362" s="17">
        <v>802.2</v>
      </c>
      <c r="W362" s="17">
        <v>777.40300000000002</v>
      </c>
      <c r="X362" s="17">
        <v>774.51499999999999</v>
      </c>
      <c r="Y362" s="17">
        <v>750.27499999999998</v>
      </c>
      <c r="Z362" s="17">
        <v>793.98400000000004</v>
      </c>
      <c r="AA362" s="17">
        <v>833.423</v>
      </c>
      <c r="AB362" s="17">
        <v>733.40800000000002</v>
      </c>
      <c r="AC362" s="17">
        <v>742.01800000000003</v>
      </c>
      <c r="AD362" s="17">
        <v>855.25900000000001</v>
      </c>
      <c r="AE362" s="17">
        <v>851.66700000000003</v>
      </c>
      <c r="AF362" s="17">
        <v>847.20899999999995</v>
      </c>
      <c r="AG362" s="17">
        <v>906.18899999999996</v>
      </c>
      <c r="AH362" s="17">
        <v>906.18899999999996</v>
      </c>
      <c r="AI362" s="17">
        <v>906.18899999999996</v>
      </c>
      <c r="AJ362" s="17">
        <v>803.38499999999999</v>
      </c>
      <c r="AK362" s="17">
        <v>847.34299999999996</v>
      </c>
      <c r="AL362" s="17">
        <v>869.98900000000003</v>
      </c>
      <c r="AM362" s="17">
        <v>850.69399999999996</v>
      </c>
      <c r="AN362" s="17">
        <v>850.69399999999996</v>
      </c>
      <c r="AO362" s="17">
        <v>834.58699999999999</v>
      </c>
      <c r="AP362" s="17">
        <v>863.14200000000005</v>
      </c>
    </row>
    <row r="363" spans="1:42" x14ac:dyDescent="0.35">
      <c r="A363" s="52"/>
      <c r="B363" s="17">
        <v>774.98400000000004</v>
      </c>
      <c r="C363" s="17">
        <v>774.98400000000004</v>
      </c>
      <c r="D363" s="17">
        <v>777.06399999999996</v>
      </c>
      <c r="E363" s="17">
        <v>821.48800000000006</v>
      </c>
      <c r="F363" s="17">
        <v>815.12900000000002</v>
      </c>
      <c r="G363" s="17">
        <v>829.87</v>
      </c>
      <c r="H363" s="17">
        <v>811.09900000000005</v>
      </c>
      <c r="I363" s="17">
        <v>781.62699999999995</v>
      </c>
      <c r="J363" s="17">
        <v>794.846</v>
      </c>
      <c r="K363" s="17">
        <v>812.85599999999999</v>
      </c>
      <c r="L363" s="17">
        <v>779.2</v>
      </c>
      <c r="M363" s="17">
        <v>812.529</v>
      </c>
      <c r="N363" s="17">
        <v>759.726</v>
      </c>
      <c r="O363" s="17">
        <v>813.19200000000001</v>
      </c>
      <c r="P363" s="17">
        <v>824.65200000000004</v>
      </c>
      <c r="Q363" s="17">
        <v>811.38800000000003</v>
      </c>
      <c r="R363" s="17">
        <v>809.75800000000004</v>
      </c>
      <c r="S363" s="17">
        <v>811.54300000000001</v>
      </c>
      <c r="T363" s="17">
        <v>854.52200000000005</v>
      </c>
      <c r="U363" s="17">
        <v>829.54300000000001</v>
      </c>
      <c r="V363" s="17">
        <v>802.63900000000001</v>
      </c>
      <c r="W363" s="17">
        <v>777.66099999999994</v>
      </c>
      <c r="X363" s="17">
        <v>775.34699999999998</v>
      </c>
      <c r="Y363" s="17">
        <v>750.32799999999997</v>
      </c>
      <c r="Z363" s="17">
        <v>794.54300000000001</v>
      </c>
      <c r="AA363" s="17">
        <v>833.68700000000001</v>
      </c>
      <c r="AB363" s="17">
        <v>733.48900000000003</v>
      </c>
      <c r="AC363" s="17">
        <v>742.71</v>
      </c>
      <c r="AD363" s="17">
        <v>856.09900000000005</v>
      </c>
      <c r="AE363" s="17">
        <v>851.81700000000001</v>
      </c>
      <c r="AF363" s="17">
        <v>847.21299999999997</v>
      </c>
      <c r="AG363" s="17">
        <v>906.48299999999995</v>
      </c>
      <c r="AH363" s="17">
        <v>906.48299999999995</v>
      </c>
      <c r="AI363" s="17">
        <v>906.48299999999995</v>
      </c>
      <c r="AJ363" s="17">
        <v>803.55899999999997</v>
      </c>
      <c r="AK363" s="17">
        <v>847.399</v>
      </c>
      <c r="AL363" s="17">
        <v>870.78099999999995</v>
      </c>
      <c r="AM363" s="17">
        <v>851.17200000000003</v>
      </c>
      <c r="AN363" s="17">
        <v>851.17200000000003</v>
      </c>
      <c r="AO363" s="17">
        <v>834.71199999999999</v>
      </c>
      <c r="AP363" s="17">
        <v>864.32600000000002</v>
      </c>
    </row>
    <row r="364" spans="1:42" x14ac:dyDescent="0.35">
      <c r="A364" s="52"/>
      <c r="B364" s="17">
        <v>777.01900000000001</v>
      </c>
      <c r="C364" s="17">
        <v>777.01900000000001</v>
      </c>
      <c r="D364" s="17">
        <v>778.346</v>
      </c>
      <c r="E364" s="17">
        <v>821.62800000000004</v>
      </c>
      <c r="F364" s="17">
        <v>815.197</v>
      </c>
      <c r="G364" s="17">
        <v>830.08699999999999</v>
      </c>
      <c r="H364" s="17">
        <v>811.12599999999998</v>
      </c>
      <c r="I364" s="17">
        <v>782.05899999999997</v>
      </c>
      <c r="J364" s="17">
        <v>795.36099999999999</v>
      </c>
      <c r="K364" s="17">
        <v>813.56100000000004</v>
      </c>
      <c r="L364" s="17">
        <v>779.20299999999997</v>
      </c>
      <c r="M364" s="17">
        <v>812.87699999999995</v>
      </c>
      <c r="N364" s="17">
        <v>760.14300000000003</v>
      </c>
      <c r="O364" s="17">
        <v>813.78</v>
      </c>
      <c r="P364" s="17">
        <v>826.17100000000005</v>
      </c>
      <c r="Q364" s="17">
        <v>811.73900000000003</v>
      </c>
      <c r="R364" s="17">
        <v>809.80100000000004</v>
      </c>
      <c r="S364" s="17">
        <v>811.952</v>
      </c>
      <c r="T364" s="17">
        <v>855.64400000000001</v>
      </c>
      <c r="U364" s="17">
        <v>829.98299999999995</v>
      </c>
      <c r="V364" s="17">
        <v>803.42600000000004</v>
      </c>
      <c r="W364" s="17">
        <v>777.779</v>
      </c>
      <c r="X364" s="17">
        <v>776.12099999999998</v>
      </c>
      <c r="Y364" s="17">
        <v>750.73900000000003</v>
      </c>
      <c r="Z364" s="17">
        <v>794.86699999999996</v>
      </c>
      <c r="AA364" s="17">
        <v>834.66099999999994</v>
      </c>
      <c r="AB364" s="17">
        <v>733.71</v>
      </c>
      <c r="AC364" s="17">
        <v>742.79</v>
      </c>
      <c r="AD364" s="17">
        <v>856.91600000000005</v>
      </c>
      <c r="AE364" s="17">
        <v>853.00199999999995</v>
      </c>
      <c r="AF364" s="17">
        <v>847.32299999999998</v>
      </c>
      <c r="AG364" s="17">
        <v>906.57399999999996</v>
      </c>
      <c r="AH364" s="17">
        <v>906.57399999999996</v>
      </c>
      <c r="AI364" s="17">
        <v>906.57399999999996</v>
      </c>
      <c r="AJ364" s="17">
        <v>803.875</v>
      </c>
      <c r="AK364" s="17">
        <v>848.31399999999996</v>
      </c>
      <c r="AL364" s="17">
        <v>871.54100000000005</v>
      </c>
      <c r="AM364" s="17">
        <v>851.51800000000003</v>
      </c>
      <c r="AN364" s="17">
        <v>851.51800000000003</v>
      </c>
      <c r="AO364" s="17">
        <v>834.76</v>
      </c>
      <c r="AP364" s="17">
        <v>864.54899999999998</v>
      </c>
    </row>
    <row r="365" spans="1:42" x14ac:dyDescent="0.35">
      <c r="A365" s="52"/>
      <c r="B365" s="17">
        <v>777.09699999999998</v>
      </c>
      <c r="C365" s="17">
        <v>777.09699999999998</v>
      </c>
      <c r="D365" s="17">
        <v>778.36199999999997</v>
      </c>
      <c r="E365" s="17">
        <v>821.69500000000005</v>
      </c>
      <c r="F365" s="17">
        <v>815.55399999999997</v>
      </c>
      <c r="G365" s="17">
        <v>830.70799999999997</v>
      </c>
      <c r="H365" s="17">
        <v>811.30799999999999</v>
      </c>
      <c r="I365" s="17">
        <v>782.14</v>
      </c>
      <c r="J365" s="17">
        <v>795.49400000000003</v>
      </c>
      <c r="K365" s="17">
        <v>813.96400000000006</v>
      </c>
      <c r="L365" s="17">
        <v>779.57299999999998</v>
      </c>
      <c r="M365" s="17">
        <v>813.08900000000006</v>
      </c>
      <c r="N365" s="17">
        <v>760.51</v>
      </c>
      <c r="O365" s="17">
        <v>815.01700000000005</v>
      </c>
      <c r="P365" s="17">
        <v>826.31</v>
      </c>
      <c r="Q365" s="17">
        <v>812.16800000000001</v>
      </c>
      <c r="R365" s="17">
        <v>809.85799999999995</v>
      </c>
      <c r="S365" s="17">
        <v>812.78099999999995</v>
      </c>
      <c r="T365" s="17">
        <v>855.65300000000002</v>
      </c>
      <c r="U365" s="17">
        <v>830.59100000000001</v>
      </c>
      <c r="V365" s="17">
        <v>804.07299999999998</v>
      </c>
      <c r="W365" s="17">
        <v>778.10799999999995</v>
      </c>
      <c r="X365" s="17">
        <v>776.96500000000003</v>
      </c>
      <c r="Y365" s="17">
        <v>751.32600000000002</v>
      </c>
      <c r="Z365" s="17">
        <v>797.21199999999999</v>
      </c>
      <c r="AA365" s="17">
        <v>836.05200000000002</v>
      </c>
      <c r="AB365" s="17">
        <v>734.33699999999999</v>
      </c>
      <c r="AC365" s="17">
        <v>742.86800000000005</v>
      </c>
      <c r="AD365" s="17">
        <v>858.91200000000003</v>
      </c>
      <c r="AE365" s="17">
        <v>853.20399999999995</v>
      </c>
      <c r="AF365" s="17">
        <v>847.58100000000002</v>
      </c>
      <c r="AG365" s="17">
        <v>906.827</v>
      </c>
      <c r="AH365" s="17">
        <v>906.827</v>
      </c>
      <c r="AI365" s="17">
        <v>906.827</v>
      </c>
      <c r="AJ365" s="17">
        <v>804.18899999999996</v>
      </c>
      <c r="AK365" s="17">
        <v>848.63499999999999</v>
      </c>
      <c r="AL365" s="17">
        <v>871.68499999999995</v>
      </c>
      <c r="AM365" s="17">
        <v>851.72199999999998</v>
      </c>
      <c r="AN365" s="17">
        <v>851.72199999999998</v>
      </c>
      <c r="AO365" s="17">
        <v>835.06899999999996</v>
      </c>
      <c r="AP365" s="17">
        <v>864.99800000000005</v>
      </c>
    </row>
    <row r="366" spans="1:42" x14ac:dyDescent="0.35">
      <c r="A366" s="52"/>
      <c r="B366" s="17">
        <v>777.41499999999996</v>
      </c>
      <c r="C366" s="17">
        <v>777.41499999999996</v>
      </c>
      <c r="D366" s="17">
        <v>778.98500000000001</v>
      </c>
      <c r="E366" s="17">
        <v>821.85699999999997</v>
      </c>
      <c r="F366" s="17">
        <v>815.67600000000004</v>
      </c>
      <c r="G366" s="17">
        <v>830.82500000000005</v>
      </c>
      <c r="H366" s="17">
        <v>811.55200000000002</v>
      </c>
      <c r="I366" s="17">
        <v>783.08299999999997</v>
      </c>
      <c r="J366" s="17">
        <v>796.38800000000003</v>
      </c>
      <c r="K366" s="17">
        <v>814.08100000000002</v>
      </c>
      <c r="L366" s="17">
        <v>780.28800000000001</v>
      </c>
      <c r="M366" s="17">
        <v>813.56700000000001</v>
      </c>
      <c r="N366" s="17">
        <v>760.76099999999997</v>
      </c>
      <c r="O366" s="17">
        <v>815.39200000000005</v>
      </c>
      <c r="P366" s="17">
        <v>827.09299999999996</v>
      </c>
      <c r="Q366" s="17">
        <v>812.38</v>
      </c>
      <c r="R366" s="17">
        <v>810.25</v>
      </c>
      <c r="S366" s="17">
        <v>815.529</v>
      </c>
      <c r="T366" s="17">
        <v>855.76099999999997</v>
      </c>
      <c r="U366" s="17">
        <v>831.29899999999998</v>
      </c>
      <c r="V366" s="17">
        <v>804.28899999999999</v>
      </c>
      <c r="W366" s="17">
        <v>778.31299999999999</v>
      </c>
      <c r="X366" s="17">
        <v>781.64599999999996</v>
      </c>
      <c r="Y366" s="17">
        <v>751.44</v>
      </c>
      <c r="Z366" s="17">
        <v>798.16</v>
      </c>
      <c r="AA366" s="17">
        <v>836.52800000000002</v>
      </c>
      <c r="AB366" s="17">
        <v>734.35599999999999</v>
      </c>
      <c r="AC366" s="17">
        <v>743.21</v>
      </c>
      <c r="AD366" s="17">
        <v>859.00599999999997</v>
      </c>
      <c r="AE366" s="17">
        <v>853.29700000000003</v>
      </c>
      <c r="AF366" s="17">
        <v>849.93600000000004</v>
      </c>
      <c r="AG366" s="17">
        <v>906.94500000000005</v>
      </c>
      <c r="AH366" s="17">
        <v>906.94500000000005</v>
      </c>
      <c r="AI366" s="17">
        <v>906.94500000000005</v>
      </c>
      <c r="AJ366" s="17">
        <v>805.54899999999998</v>
      </c>
      <c r="AK366" s="17">
        <v>848.67700000000002</v>
      </c>
      <c r="AL366" s="17">
        <v>872.08100000000002</v>
      </c>
      <c r="AM366" s="17">
        <v>851.85699999999997</v>
      </c>
      <c r="AN366" s="17">
        <v>851.85699999999997</v>
      </c>
      <c r="AO366" s="17">
        <v>836.05100000000004</v>
      </c>
      <c r="AP366" s="17">
        <v>865.37</v>
      </c>
    </row>
    <row r="367" spans="1:42" x14ac:dyDescent="0.35">
      <c r="A367" s="52"/>
      <c r="B367" s="17">
        <v>777.86099999999999</v>
      </c>
      <c r="C367" s="17">
        <v>777.86099999999999</v>
      </c>
      <c r="D367" s="17">
        <v>779.17499999999995</v>
      </c>
      <c r="E367" s="17">
        <v>822.24300000000005</v>
      </c>
      <c r="F367" s="17">
        <v>815.95600000000002</v>
      </c>
      <c r="G367" s="17">
        <v>831.46799999999996</v>
      </c>
      <c r="H367" s="17">
        <v>811.65499999999997</v>
      </c>
      <c r="I367" s="17">
        <v>783.59699999999998</v>
      </c>
      <c r="J367" s="17">
        <v>796.54700000000003</v>
      </c>
      <c r="K367" s="17">
        <v>814.32799999999997</v>
      </c>
      <c r="L367" s="17">
        <v>781.15599999999995</v>
      </c>
      <c r="M367" s="17">
        <v>813.86900000000003</v>
      </c>
      <c r="N367" s="17">
        <v>761.48</v>
      </c>
      <c r="O367" s="17">
        <v>815.428</v>
      </c>
      <c r="P367" s="17">
        <v>827.29200000000003</v>
      </c>
      <c r="Q367" s="17">
        <v>812.50099999999998</v>
      </c>
      <c r="R367" s="17">
        <v>810.84100000000001</v>
      </c>
      <c r="S367" s="17">
        <v>815.86699999999996</v>
      </c>
      <c r="T367" s="17">
        <v>855.84299999999996</v>
      </c>
      <c r="U367" s="17">
        <v>832.04899999999998</v>
      </c>
      <c r="V367" s="17">
        <v>804.47</v>
      </c>
      <c r="W367" s="17">
        <v>778.56700000000001</v>
      </c>
      <c r="X367" s="17">
        <v>781.88199999999995</v>
      </c>
      <c r="Y367" s="17">
        <v>753.60400000000004</v>
      </c>
      <c r="Z367" s="17">
        <v>799.33</v>
      </c>
      <c r="AA367" s="17">
        <v>838.25300000000004</v>
      </c>
      <c r="AB367" s="17">
        <v>734.71500000000003</v>
      </c>
      <c r="AC367" s="17">
        <v>743.303</v>
      </c>
      <c r="AD367" s="17">
        <v>859.50300000000004</v>
      </c>
      <c r="AE367" s="17">
        <v>854.32</v>
      </c>
      <c r="AF367" s="17">
        <v>851.77099999999996</v>
      </c>
      <c r="AG367" s="17">
        <v>907.25</v>
      </c>
      <c r="AH367" s="17">
        <v>907.25</v>
      </c>
      <c r="AI367" s="17">
        <v>907.25</v>
      </c>
      <c r="AJ367" s="17">
        <v>806.56200000000001</v>
      </c>
      <c r="AK367" s="17">
        <v>849.20399999999995</v>
      </c>
      <c r="AL367" s="17">
        <v>873.66300000000001</v>
      </c>
      <c r="AM367" s="17">
        <v>852.49199999999996</v>
      </c>
      <c r="AN367" s="17">
        <v>852.49199999999996</v>
      </c>
      <c r="AO367" s="17">
        <v>836.1</v>
      </c>
      <c r="AP367" s="17">
        <v>865.51400000000001</v>
      </c>
    </row>
    <row r="368" spans="1:42" x14ac:dyDescent="0.35">
      <c r="A368" s="52"/>
      <c r="B368" s="17">
        <v>778.00199999999995</v>
      </c>
      <c r="C368" s="17">
        <v>778.00199999999995</v>
      </c>
      <c r="D368" s="17">
        <v>779.17899999999997</v>
      </c>
      <c r="E368" s="17">
        <v>822.27200000000005</v>
      </c>
      <c r="F368" s="17">
        <v>816.03599999999994</v>
      </c>
      <c r="G368" s="17">
        <v>831.90200000000004</v>
      </c>
      <c r="H368" s="17">
        <v>812.46100000000001</v>
      </c>
      <c r="I368" s="17">
        <v>784.55700000000002</v>
      </c>
      <c r="J368" s="17">
        <v>796.82</v>
      </c>
      <c r="K368" s="17">
        <v>814.48400000000004</v>
      </c>
      <c r="L368" s="17">
        <v>781.46400000000006</v>
      </c>
      <c r="M368" s="17">
        <v>814.25400000000002</v>
      </c>
      <c r="N368" s="17">
        <v>761.65899999999999</v>
      </c>
      <c r="O368" s="17">
        <v>816.35900000000004</v>
      </c>
      <c r="P368" s="17">
        <v>827.92100000000005</v>
      </c>
      <c r="Q368" s="17">
        <v>812.952</v>
      </c>
      <c r="R368" s="17">
        <v>812.15899999999999</v>
      </c>
      <c r="S368" s="17">
        <v>816.19299999999998</v>
      </c>
      <c r="T368" s="17">
        <v>855.95699999999999</v>
      </c>
      <c r="U368" s="17">
        <v>832.23400000000004</v>
      </c>
      <c r="V368" s="17">
        <v>805.13900000000001</v>
      </c>
      <c r="W368" s="17">
        <v>778.61400000000003</v>
      </c>
      <c r="X368" s="17">
        <v>784.01499999999999</v>
      </c>
      <c r="Y368" s="17">
        <v>754.46500000000003</v>
      </c>
      <c r="Z368" s="17">
        <v>799.75300000000004</v>
      </c>
      <c r="AA368" s="17">
        <v>839.05399999999997</v>
      </c>
      <c r="AB368" s="17">
        <v>734.94299999999998</v>
      </c>
      <c r="AC368" s="17">
        <v>743.92499999999995</v>
      </c>
      <c r="AD368" s="17">
        <v>859.67700000000002</v>
      </c>
      <c r="AE368" s="17">
        <v>854.47699999999998</v>
      </c>
      <c r="AF368" s="17">
        <v>853.71400000000006</v>
      </c>
      <c r="AG368" s="17">
        <v>907.71500000000003</v>
      </c>
      <c r="AH368" s="17">
        <v>907.71500000000003</v>
      </c>
      <c r="AI368" s="17">
        <v>907.71500000000003</v>
      </c>
      <c r="AJ368" s="17">
        <v>806.74099999999999</v>
      </c>
      <c r="AK368" s="17">
        <v>849.221</v>
      </c>
      <c r="AL368" s="17">
        <v>873.69399999999996</v>
      </c>
      <c r="AM368" s="17">
        <v>852.83</v>
      </c>
      <c r="AN368" s="17">
        <v>852.83</v>
      </c>
      <c r="AO368" s="17">
        <v>836.83799999999997</v>
      </c>
      <c r="AP368" s="17">
        <v>865.92</v>
      </c>
    </row>
    <row r="369" spans="1:42" x14ac:dyDescent="0.35">
      <c r="A369" s="52"/>
      <c r="B369" s="17">
        <v>778.077</v>
      </c>
      <c r="C369" s="17">
        <v>778.077</v>
      </c>
      <c r="D369" s="17">
        <v>779.69299999999998</v>
      </c>
      <c r="E369" s="17">
        <v>822.52499999999998</v>
      </c>
      <c r="F369" s="17">
        <v>816.53700000000003</v>
      </c>
      <c r="G369" s="17">
        <v>832.71699999999998</v>
      </c>
      <c r="H369" s="17">
        <v>812.70299999999997</v>
      </c>
      <c r="I369" s="17">
        <v>784.678</v>
      </c>
      <c r="J369" s="17">
        <v>797.63199999999995</v>
      </c>
      <c r="K369" s="17">
        <v>814.51300000000003</v>
      </c>
      <c r="L369" s="17">
        <v>782.10799999999995</v>
      </c>
      <c r="M369" s="17">
        <v>814.43200000000002</v>
      </c>
      <c r="N369" s="17">
        <v>761.70299999999997</v>
      </c>
      <c r="O369" s="17">
        <v>816.46600000000001</v>
      </c>
      <c r="P369" s="17">
        <v>831.15</v>
      </c>
      <c r="Q369" s="17">
        <v>814.52099999999996</v>
      </c>
      <c r="R369" s="17">
        <v>812.35900000000004</v>
      </c>
      <c r="S369" s="17">
        <v>816.39400000000001</v>
      </c>
      <c r="T369" s="17">
        <v>857.06700000000001</v>
      </c>
      <c r="U369" s="17">
        <v>833.47799999999995</v>
      </c>
      <c r="V369" s="17">
        <v>806.25800000000004</v>
      </c>
      <c r="W369" s="17">
        <v>778.69100000000003</v>
      </c>
      <c r="X369" s="17">
        <v>784.04</v>
      </c>
      <c r="Y369" s="17">
        <v>755.22299999999996</v>
      </c>
      <c r="Z369" s="17">
        <v>800.91399999999999</v>
      </c>
      <c r="AA369" s="17">
        <v>839.96500000000003</v>
      </c>
      <c r="AB369" s="17">
        <v>735.58900000000006</v>
      </c>
      <c r="AC369" s="17">
        <v>743.928</v>
      </c>
      <c r="AD369" s="17">
        <v>859.70899999999995</v>
      </c>
      <c r="AE369" s="17">
        <v>856.452</v>
      </c>
      <c r="AF369" s="17">
        <v>854.14400000000001</v>
      </c>
      <c r="AG369" s="17">
        <v>907.89400000000001</v>
      </c>
      <c r="AH369" s="17">
        <v>907.89400000000001</v>
      </c>
      <c r="AI369" s="17">
        <v>907.89400000000001</v>
      </c>
      <c r="AJ369" s="17">
        <v>808.00699999999995</v>
      </c>
      <c r="AK369" s="17">
        <v>850.39200000000005</v>
      </c>
      <c r="AL369" s="17">
        <v>873.93</v>
      </c>
      <c r="AM369" s="17">
        <v>852.9</v>
      </c>
      <c r="AN369" s="17">
        <v>852.9</v>
      </c>
      <c r="AO369" s="17">
        <v>837.08600000000001</v>
      </c>
      <c r="AP369" s="17">
        <v>866.17700000000002</v>
      </c>
    </row>
    <row r="370" spans="1:42" x14ac:dyDescent="0.35">
      <c r="A370" s="52"/>
      <c r="B370" s="17">
        <v>778.20100000000002</v>
      </c>
      <c r="C370" s="17">
        <v>778.20100000000002</v>
      </c>
      <c r="D370" s="17">
        <v>779.85199999999998</v>
      </c>
      <c r="E370" s="17">
        <v>822.57</v>
      </c>
      <c r="F370" s="17">
        <v>816.75099999999998</v>
      </c>
      <c r="G370" s="17">
        <v>833.553</v>
      </c>
      <c r="H370" s="17">
        <v>813.197</v>
      </c>
      <c r="I370" s="17">
        <v>784.68899999999996</v>
      </c>
      <c r="J370" s="17">
        <v>797.80700000000002</v>
      </c>
      <c r="K370" s="17">
        <v>814.86900000000003</v>
      </c>
      <c r="L370" s="17">
        <v>783.43700000000001</v>
      </c>
      <c r="M370" s="17">
        <v>814.62699999999995</v>
      </c>
      <c r="N370" s="17">
        <v>762.07</v>
      </c>
      <c r="O370" s="17">
        <v>817.01</v>
      </c>
      <c r="P370" s="17">
        <v>831.32799999999997</v>
      </c>
      <c r="Q370" s="17">
        <v>815.23900000000003</v>
      </c>
      <c r="R370" s="17">
        <v>812.51199999999994</v>
      </c>
      <c r="S370" s="17">
        <v>817.97400000000005</v>
      </c>
      <c r="T370" s="17">
        <v>857.17399999999998</v>
      </c>
      <c r="U370" s="17">
        <v>833.87800000000004</v>
      </c>
      <c r="V370" s="17">
        <v>806.60199999999998</v>
      </c>
      <c r="W370" s="17">
        <v>779.19299999999998</v>
      </c>
      <c r="X370" s="17">
        <v>784.80799999999999</v>
      </c>
      <c r="Y370" s="17">
        <v>757.37199999999996</v>
      </c>
      <c r="Z370" s="17">
        <v>801.39599999999996</v>
      </c>
      <c r="AA370" s="17">
        <v>840.78800000000001</v>
      </c>
      <c r="AB370" s="17">
        <v>736.98900000000003</v>
      </c>
      <c r="AC370" s="17">
        <v>744.98</v>
      </c>
      <c r="AD370" s="17">
        <v>860.60900000000004</v>
      </c>
      <c r="AE370" s="17">
        <v>857.02800000000002</v>
      </c>
      <c r="AF370" s="17">
        <v>854.58900000000006</v>
      </c>
      <c r="AG370" s="17">
        <v>908.221</v>
      </c>
      <c r="AH370" s="17">
        <v>908.221</v>
      </c>
      <c r="AI370" s="17">
        <v>908.221</v>
      </c>
      <c r="AJ370" s="17">
        <v>808.03700000000003</v>
      </c>
      <c r="AK370" s="17">
        <v>850.45699999999999</v>
      </c>
      <c r="AL370" s="17">
        <v>874.36</v>
      </c>
      <c r="AM370" s="17">
        <v>853.33900000000006</v>
      </c>
      <c r="AN370" s="17">
        <v>853.33900000000006</v>
      </c>
      <c r="AO370" s="17">
        <v>839.98</v>
      </c>
      <c r="AP370" s="17">
        <v>866.51199999999994</v>
      </c>
    </row>
    <row r="371" spans="1:42" x14ac:dyDescent="0.35">
      <c r="A371" s="52"/>
      <c r="B371" s="17">
        <v>778.28399999999999</v>
      </c>
      <c r="C371" s="17">
        <v>778.28399999999999</v>
      </c>
      <c r="D371" s="17">
        <v>779.899</v>
      </c>
      <c r="E371" s="17">
        <v>822.72500000000002</v>
      </c>
      <c r="F371" s="17">
        <v>816.95100000000002</v>
      </c>
      <c r="G371" s="17">
        <v>833.98800000000006</v>
      </c>
      <c r="H371" s="17">
        <v>813.65499999999997</v>
      </c>
      <c r="I371" s="17">
        <v>784.90200000000004</v>
      </c>
      <c r="J371" s="17">
        <v>798.06600000000003</v>
      </c>
      <c r="K371" s="17">
        <v>815.12599999999998</v>
      </c>
      <c r="L371" s="17">
        <v>783.64200000000005</v>
      </c>
      <c r="M371" s="17">
        <v>815.13400000000001</v>
      </c>
      <c r="N371" s="17">
        <v>762.46100000000001</v>
      </c>
      <c r="O371" s="17">
        <v>819.46799999999996</v>
      </c>
      <c r="P371" s="17">
        <v>831.51300000000003</v>
      </c>
      <c r="Q371" s="17">
        <v>816.10599999999999</v>
      </c>
      <c r="R371" s="17">
        <v>812.71799999999996</v>
      </c>
      <c r="S371" s="17">
        <v>819.49199999999996</v>
      </c>
      <c r="T371" s="17">
        <v>857.82</v>
      </c>
      <c r="U371" s="17">
        <v>834.43200000000002</v>
      </c>
      <c r="V371" s="17">
        <v>807.23</v>
      </c>
      <c r="W371" s="17">
        <v>779.40700000000004</v>
      </c>
      <c r="X371" s="17">
        <v>784.87900000000002</v>
      </c>
      <c r="Y371" s="17">
        <v>759.25800000000004</v>
      </c>
      <c r="Z371" s="17">
        <v>801.82100000000003</v>
      </c>
      <c r="AA371" s="17">
        <v>842.03800000000001</v>
      </c>
      <c r="AB371" s="17">
        <v>737.18399999999997</v>
      </c>
      <c r="AC371" s="17">
        <v>746.73599999999999</v>
      </c>
      <c r="AD371" s="17">
        <v>863.02099999999996</v>
      </c>
      <c r="AE371" s="17">
        <v>857.03</v>
      </c>
      <c r="AF371" s="17">
        <v>854.97</v>
      </c>
      <c r="AG371" s="17">
        <v>909.07899999999995</v>
      </c>
      <c r="AH371" s="17">
        <v>909.07899999999995</v>
      </c>
      <c r="AI371" s="17">
        <v>909.07899999999995</v>
      </c>
      <c r="AJ371" s="17">
        <v>809.30899999999997</v>
      </c>
      <c r="AK371" s="17">
        <v>850.50300000000004</v>
      </c>
      <c r="AL371" s="17">
        <v>874.702</v>
      </c>
      <c r="AM371" s="17">
        <v>853.44500000000005</v>
      </c>
      <c r="AN371" s="17">
        <v>853.44500000000005</v>
      </c>
      <c r="AO371" s="17">
        <v>840.86900000000003</v>
      </c>
      <c r="AP371" s="17">
        <v>867.37699999999995</v>
      </c>
    </row>
    <row r="372" spans="1:42" x14ac:dyDescent="0.35">
      <c r="A372" s="52"/>
      <c r="B372" s="17">
        <v>778.79899999999998</v>
      </c>
      <c r="C372" s="17">
        <v>778.79899999999998</v>
      </c>
      <c r="D372" s="17">
        <v>780.31299999999999</v>
      </c>
      <c r="E372" s="17">
        <v>823.07399999999996</v>
      </c>
      <c r="F372" s="17">
        <v>817.34299999999996</v>
      </c>
      <c r="G372" s="17">
        <v>834.29100000000005</v>
      </c>
      <c r="H372" s="17">
        <v>813.87</v>
      </c>
      <c r="I372" s="17">
        <v>785.35599999999999</v>
      </c>
      <c r="J372" s="17">
        <v>798.43799999999999</v>
      </c>
      <c r="K372" s="17">
        <v>815.99699999999996</v>
      </c>
      <c r="L372" s="17">
        <v>783.76199999999994</v>
      </c>
      <c r="M372" s="17">
        <v>815.15200000000004</v>
      </c>
      <c r="N372" s="17">
        <v>763.15300000000002</v>
      </c>
      <c r="O372" s="17">
        <v>819.58600000000001</v>
      </c>
      <c r="P372" s="17">
        <v>832.10900000000004</v>
      </c>
      <c r="Q372" s="17">
        <v>816.745</v>
      </c>
      <c r="R372" s="17">
        <v>812.82500000000005</v>
      </c>
      <c r="S372" s="17">
        <v>819.52300000000002</v>
      </c>
      <c r="T372" s="17">
        <v>858.00699999999995</v>
      </c>
      <c r="U372" s="17">
        <v>835.85599999999999</v>
      </c>
      <c r="V372" s="17">
        <v>807.76099999999997</v>
      </c>
      <c r="W372" s="17">
        <v>779.94899999999996</v>
      </c>
      <c r="X372" s="17">
        <v>785.12099999999998</v>
      </c>
      <c r="Y372" s="17">
        <v>759.798</v>
      </c>
      <c r="Z372" s="17">
        <v>802.48699999999997</v>
      </c>
      <c r="AA372" s="17">
        <v>842.62800000000004</v>
      </c>
      <c r="AB372" s="17">
        <v>737.596</v>
      </c>
      <c r="AC372" s="17">
        <v>746.98699999999997</v>
      </c>
      <c r="AD372" s="17">
        <v>864.471</v>
      </c>
      <c r="AE372" s="17">
        <v>858.65700000000004</v>
      </c>
      <c r="AF372" s="17">
        <v>855.35599999999999</v>
      </c>
      <c r="AG372" s="17">
        <v>909.97799999999995</v>
      </c>
      <c r="AH372" s="17">
        <v>909.97799999999995</v>
      </c>
      <c r="AI372" s="17">
        <v>909.97799999999995</v>
      </c>
      <c r="AJ372" s="17">
        <v>809.49599999999998</v>
      </c>
      <c r="AK372" s="17">
        <v>850.55799999999999</v>
      </c>
      <c r="AL372" s="17">
        <v>874.81299999999999</v>
      </c>
      <c r="AM372" s="17">
        <v>854.76199999999994</v>
      </c>
      <c r="AN372" s="17">
        <v>854.76199999999994</v>
      </c>
      <c r="AO372" s="17">
        <v>841.53099999999995</v>
      </c>
      <c r="AP372" s="17">
        <v>867.48699999999997</v>
      </c>
    </row>
    <row r="373" spans="1:42" x14ac:dyDescent="0.35">
      <c r="A373" s="52"/>
      <c r="B373" s="17">
        <v>779.00599999999997</v>
      </c>
      <c r="C373" s="17">
        <v>779.00599999999997</v>
      </c>
      <c r="D373" s="17">
        <v>780.54899999999998</v>
      </c>
      <c r="E373" s="17">
        <v>823.077</v>
      </c>
      <c r="F373" s="17">
        <v>818.548</v>
      </c>
      <c r="G373" s="17">
        <v>836.12699999999995</v>
      </c>
      <c r="H373" s="17">
        <v>813.96100000000001</v>
      </c>
      <c r="I373" s="17">
        <v>785.452</v>
      </c>
      <c r="J373" s="17">
        <v>798.55600000000004</v>
      </c>
      <c r="K373" s="17">
        <v>816.24599999999998</v>
      </c>
      <c r="L373" s="17">
        <v>784.02099999999996</v>
      </c>
      <c r="M373" s="17">
        <v>815.54700000000003</v>
      </c>
      <c r="N373" s="17">
        <v>763.21500000000003</v>
      </c>
      <c r="O373" s="17">
        <v>820.43600000000004</v>
      </c>
      <c r="P373" s="17">
        <v>832.41300000000001</v>
      </c>
      <c r="Q373" s="17">
        <v>816.90300000000002</v>
      </c>
      <c r="R373" s="17">
        <v>813.72</v>
      </c>
      <c r="S373" s="17">
        <v>822.03599999999994</v>
      </c>
      <c r="T373" s="17">
        <v>858.13300000000004</v>
      </c>
      <c r="U373" s="17">
        <v>837.4</v>
      </c>
      <c r="V373" s="17">
        <v>808.63099999999997</v>
      </c>
      <c r="W373" s="17">
        <v>779.95500000000004</v>
      </c>
      <c r="X373" s="17">
        <v>786.79399999999998</v>
      </c>
      <c r="Y373" s="17">
        <v>761.39099999999996</v>
      </c>
      <c r="Z373" s="17">
        <v>803.26</v>
      </c>
      <c r="AA373" s="17">
        <v>842.67100000000005</v>
      </c>
      <c r="AB373" s="17">
        <v>737.68399999999997</v>
      </c>
      <c r="AC373" s="17">
        <v>747.20500000000004</v>
      </c>
      <c r="AD373" s="17">
        <v>865.12800000000004</v>
      </c>
      <c r="AE373" s="17">
        <v>859.03499999999997</v>
      </c>
      <c r="AF373" s="17">
        <v>855.51499999999999</v>
      </c>
      <c r="AG373" s="17">
        <v>910.49599999999998</v>
      </c>
      <c r="AH373" s="17">
        <v>910.49599999999998</v>
      </c>
      <c r="AI373" s="17">
        <v>910.49599999999998</v>
      </c>
      <c r="AJ373" s="17">
        <v>809.83</v>
      </c>
      <c r="AK373" s="17">
        <v>851.19299999999998</v>
      </c>
      <c r="AL373" s="17">
        <v>875.08500000000004</v>
      </c>
      <c r="AM373" s="17">
        <v>854.98699999999997</v>
      </c>
      <c r="AN373" s="17">
        <v>854.98699999999997</v>
      </c>
      <c r="AO373" s="17">
        <v>841.76499999999999</v>
      </c>
      <c r="AP373" s="17">
        <v>867.70100000000002</v>
      </c>
    </row>
    <row r="374" spans="1:42" x14ac:dyDescent="0.35">
      <c r="A374" s="52"/>
      <c r="B374" s="17">
        <v>779.20100000000002</v>
      </c>
      <c r="C374" s="17">
        <v>779.20100000000002</v>
      </c>
      <c r="D374" s="17">
        <v>780.61599999999999</v>
      </c>
      <c r="E374" s="17">
        <v>823.32100000000003</v>
      </c>
      <c r="F374" s="17">
        <v>818.59299999999996</v>
      </c>
      <c r="G374" s="17">
        <v>836.35</v>
      </c>
      <c r="H374" s="17">
        <v>814.18</v>
      </c>
      <c r="I374" s="17">
        <v>786.19299999999998</v>
      </c>
      <c r="J374" s="17">
        <v>798.726</v>
      </c>
      <c r="K374" s="17">
        <v>817.13099999999997</v>
      </c>
      <c r="L374" s="17">
        <v>784.06700000000001</v>
      </c>
      <c r="M374" s="17">
        <v>816.11</v>
      </c>
      <c r="N374" s="17">
        <v>763.45899999999995</v>
      </c>
      <c r="O374" s="17">
        <v>820.52200000000005</v>
      </c>
      <c r="P374" s="17">
        <v>832.87599999999998</v>
      </c>
      <c r="Q374" s="17">
        <v>817.98099999999999</v>
      </c>
      <c r="R374" s="17">
        <v>813.87800000000004</v>
      </c>
      <c r="S374" s="17">
        <v>823.47900000000004</v>
      </c>
      <c r="T374" s="17">
        <v>858.17600000000004</v>
      </c>
      <c r="U374" s="17">
        <v>837.80100000000004</v>
      </c>
      <c r="V374" s="17">
        <v>809.51099999999997</v>
      </c>
      <c r="W374" s="17">
        <v>780.07399999999996</v>
      </c>
      <c r="X374" s="17">
        <v>787.30700000000002</v>
      </c>
      <c r="Y374" s="17">
        <v>762.471</v>
      </c>
      <c r="Z374" s="17">
        <v>805.31500000000005</v>
      </c>
      <c r="AA374" s="17">
        <v>842.76300000000003</v>
      </c>
      <c r="AB374" s="17">
        <v>738.35799999999995</v>
      </c>
      <c r="AC374" s="17">
        <v>747.31299999999999</v>
      </c>
      <c r="AD374" s="17">
        <v>865.66899999999998</v>
      </c>
      <c r="AE374" s="17">
        <v>859.62099999999998</v>
      </c>
      <c r="AF374" s="17">
        <v>856.33799999999997</v>
      </c>
      <c r="AG374" s="17">
        <v>910.71500000000003</v>
      </c>
      <c r="AH374" s="17">
        <v>910.71500000000003</v>
      </c>
      <c r="AI374" s="17">
        <v>910.71500000000003</v>
      </c>
      <c r="AJ374" s="17">
        <v>810.23800000000006</v>
      </c>
      <c r="AK374" s="17">
        <v>851.58100000000002</v>
      </c>
      <c r="AL374" s="17">
        <v>875.16800000000001</v>
      </c>
      <c r="AM374" s="17">
        <v>855.86099999999999</v>
      </c>
      <c r="AN374" s="17">
        <v>855.86099999999999</v>
      </c>
      <c r="AO374" s="17">
        <v>841.93499999999995</v>
      </c>
      <c r="AP374" s="17">
        <v>868.85199999999998</v>
      </c>
    </row>
    <row r="375" spans="1:42" x14ac:dyDescent="0.35">
      <c r="A375" s="52"/>
      <c r="B375" s="17">
        <v>779.82899999999995</v>
      </c>
      <c r="C375" s="17">
        <v>779.82899999999995</v>
      </c>
      <c r="D375" s="17">
        <v>780.75099999999998</v>
      </c>
      <c r="E375" s="17">
        <v>823.35599999999999</v>
      </c>
      <c r="F375" s="17">
        <v>818.66099999999994</v>
      </c>
      <c r="G375" s="17">
        <v>836.38199999999995</v>
      </c>
      <c r="H375" s="17">
        <v>814.81500000000005</v>
      </c>
      <c r="I375" s="17">
        <v>786.31399999999996</v>
      </c>
      <c r="J375" s="17">
        <v>798.79399999999998</v>
      </c>
      <c r="K375" s="17">
        <v>817.19500000000005</v>
      </c>
      <c r="L375" s="17">
        <v>785.90899999999999</v>
      </c>
      <c r="M375" s="17">
        <v>816.23800000000006</v>
      </c>
      <c r="N375" s="17">
        <v>764.31899999999996</v>
      </c>
      <c r="O375" s="17">
        <v>820.59199999999998</v>
      </c>
      <c r="P375" s="17">
        <v>833.30100000000004</v>
      </c>
      <c r="Q375" s="17">
        <v>818.68499999999995</v>
      </c>
      <c r="R375" s="17">
        <v>816.13199999999995</v>
      </c>
      <c r="S375" s="17">
        <v>823.89400000000001</v>
      </c>
      <c r="T375" s="17">
        <v>859.03399999999999</v>
      </c>
      <c r="U375" s="17">
        <v>838.27099999999996</v>
      </c>
      <c r="V375" s="17">
        <v>810.39200000000005</v>
      </c>
      <c r="W375" s="17">
        <v>780.11099999999999</v>
      </c>
      <c r="X375" s="17">
        <v>788.66600000000005</v>
      </c>
      <c r="Y375" s="17">
        <v>762.66399999999999</v>
      </c>
      <c r="Z375" s="17">
        <v>806.346</v>
      </c>
      <c r="AA375" s="17">
        <v>843.995</v>
      </c>
      <c r="AB375" s="17">
        <v>738.36900000000003</v>
      </c>
      <c r="AC375" s="17">
        <v>750.25300000000004</v>
      </c>
      <c r="AD375" s="17">
        <v>866.93899999999996</v>
      </c>
      <c r="AE375" s="17">
        <v>859.84900000000005</v>
      </c>
      <c r="AF375" s="17">
        <v>856.95799999999997</v>
      </c>
      <c r="AG375" s="17">
        <v>912.06299999999999</v>
      </c>
      <c r="AH375" s="17">
        <v>912.06299999999999</v>
      </c>
      <c r="AI375" s="17">
        <v>912.06299999999999</v>
      </c>
      <c r="AJ375" s="17">
        <v>810.54700000000003</v>
      </c>
      <c r="AK375" s="17">
        <v>851.83299999999997</v>
      </c>
      <c r="AL375" s="17">
        <v>875.89400000000001</v>
      </c>
      <c r="AM375" s="17">
        <v>855.94399999999996</v>
      </c>
      <c r="AN375" s="17">
        <v>855.94399999999996</v>
      </c>
      <c r="AO375" s="17">
        <v>842.053</v>
      </c>
      <c r="AP375" s="17">
        <v>869.45299999999997</v>
      </c>
    </row>
    <row r="376" spans="1:42" x14ac:dyDescent="0.35">
      <c r="A376" s="52"/>
      <c r="B376" s="17">
        <v>781.43299999999999</v>
      </c>
      <c r="C376" s="17">
        <v>781.43299999999999</v>
      </c>
      <c r="D376" s="17">
        <v>781.21799999999996</v>
      </c>
      <c r="E376" s="17">
        <v>824.149</v>
      </c>
      <c r="F376" s="17">
        <v>818.745</v>
      </c>
      <c r="G376" s="17">
        <v>836.42399999999998</v>
      </c>
      <c r="H376" s="17">
        <v>815.84</v>
      </c>
      <c r="I376" s="17">
        <v>786.38099999999997</v>
      </c>
      <c r="J376" s="17">
        <v>798.83799999999997</v>
      </c>
      <c r="K376" s="17">
        <v>817.21100000000001</v>
      </c>
      <c r="L376" s="17">
        <v>786.21</v>
      </c>
      <c r="M376" s="17">
        <v>817.21799999999996</v>
      </c>
      <c r="N376" s="17">
        <v>764.61900000000003</v>
      </c>
      <c r="O376" s="17">
        <v>820.904</v>
      </c>
      <c r="P376" s="17">
        <v>833.91700000000003</v>
      </c>
      <c r="Q376" s="17">
        <v>820.05200000000002</v>
      </c>
      <c r="R376" s="17">
        <v>817.47</v>
      </c>
      <c r="S376" s="17">
        <v>823.899</v>
      </c>
      <c r="T376" s="17">
        <v>859.10299999999995</v>
      </c>
      <c r="U376" s="17">
        <v>838.51900000000001</v>
      </c>
      <c r="V376" s="17">
        <v>811.11199999999997</v>
      </c>
      <c r="W376" s="17">
        <v>780.45399999999995</v>
      </c>
      <c r="X376" s="17">
        <v>789.13900000000001</v>
      </c>
      <c r="Y376" s="17">
        <v>763.14</v>
      </c>
      <c r="Z376" s="17">
        <v>806.91800000000001</v>
      </c>
      <c r="AA376" s="17">
        <v>844.06100000000004</v>
      </c>
      <c r="AB376" s="17">
        <v>738.44500000000005</v>
      </c>
      <c r="AC376" s="17">
        <v>750.72299999999996</v>
      </c>
      <c r="AD376" s="17">
        <v>868.79300000000001</v>
      </c>
      <c r="AE376" s="17">
        <v>860.33299999999997</v>
      </c>
      <c r="AF376" s="17">
        <v>857.08900000000006</v>
      </c>
      <c r="AG376" s="17">
        <v>912.39400000000001</v>
      </c>
      <c r="AH376" s="17">
        <v>912.39400000000001</v>
      </c>
      <c r="AI376" s="17">
        <v>912.39400000000001</v>
      </c>
      <c r="AJ376" s="17">
        <v>811.40599999999995</v>
      </c>
      <c r="AK376" s="17">
        <v>852.36699999999996</v>
      </c>
      <c r="AL376" s="17">
        <v>876.34500000000003</v>
      </c>
      <c r="AM376" s="17">
        <v>856.12900000000002</v>
      </c>
      <c r="AN376" s="17">
        <v>856.12900000000002</v>
      </c>
      <c r="AO376" s="17">
        <v>842.11800000000005</v>
      </c>
      <c r="AP376" s="17">
        <v>869.6</v>
      </c>
    </row>
    <row r="377" spans="1:42" x14ac:dyDescent="0.35">
      <c r="A377" s="52"/>
      <c r="B377" s="17">
        <v>782.76599999999996</v>
      </c>
      <c r="C377" s="17">
        <v>782.76599999999996</v>
      </c>
      <c r="D377" s="17">
        <v>783.06299999999999</v>
      </c>
      <c r="E377" s="17">
        <v>824.15899999999999</v>
      </c>
      <c r="F377" s="17">
        <v>819.42</v>
      </c>
      <c r="G377" s="17">
        <v>836.83</v>
      </c>
      <c r="H377" s="17">
        <v>816.98299999999995</v>
      </c>
      <c r="I377" s="17">
        <v>786.39700000000005</v>
      </c>
      <c r="J377" s="17">
        <v>800.53</v>
      </c>
      <c r="K377" s="17">
        <v>817.35299999999995</v>
      </c>
      <c r="L377" s="17">
        <v>786.26199999999994</v>
      </c>
      <c r="M377" s="17">
        <v>817.86300000000006</v>
      </c>
      <c r="N377" s="17">
        <v>764.76800000000003</v>
      </c>
      <c r="O377" s="17">
        <v>821.53099999999995</v>
      </c>
      <c r="P377" s="17">
        <v>834.86</v>
      </c>
      <c r="Q377" s="17">
        <v>820.67600000000004</v>
      </c>
      <c r="R377" s="17">
        <v>817.84400000000005</v>
      </c>
      <c r="S377" s="17">
        <v>824.01199999999994</v>
      </c>
      <c r="T377" s="17">
        <v>859.10500000000002</v>
      </c>
      <c r="U377" s="17">
        <v>838.89700000000005</v>
      </c>
      <c r="V377" s="17">
        <v>812.19899999999996</v>
      </c>
      <c r="W377" s="17">
        <v>780.99300000000005</v>
      </c>
      <c r="X377" s="17">
        <v>789.66</v>
      </c>
      <c r="Y377" s="17">
        <v>763.25199999999995</v>
      </c>
      <c r="Z377" s="17">
        <v>806.93299999999999</v>
      </c>
      <c r="AA377" s="17">
        <v>844.55700000000002</v>
      </c>
      <c r="AB377" s="17">
        <v>740.1</v>
      </c>
      <c r="AC377" s="17">
        <v>752.20399999999995</v>
      </c>
      <c r="AD377" s="17">
        <v>868.80399999999997</v>
      </c>
      <c r="AE377" s="17">
        <v>860.47900000000004</v>
      </c>
      <c r="AF377" s="17">
        <v>857.48500000000001</v>
      </c>
      <c r="AG377" s="17">
        <v>912.62400000000002</v>
      </c>
      <c r="AH377" s="17">
        <v>912.62400000000002</v>
      </c>
      <c r="AI377" s="17">
        <v>912.62400000000002</v>
      </c>
      <c r="AJ377" s="17">
        <v>811.48199999999997</v>
      </c>
      <c r="AK377" s="17">
        <v>852.43899999999996</v>
      </c>
      <c r="AL377" s="17">
        <v>876.61699999999996</v>
      </c>
      <c r="AM377" s="17">
        <v>856.14099999999996</v>
      </c>
      <c r="AN377" s="17">
        <v>856.14099999999996</v>
      </c>
      <c r="AO377" s="17">
        <v>842.97400000000005</v>
      </c>
      <c r="AP377" s="17">
        <v>870.57799999999997</v>
      </c>
    </row>
    <row r="378" spans="1:42" x14ac:dyDescent="0.35">
      <c r="A378" s="52"/>
      <c r="B378" s="17">
        <v>783.56700000000001</v>
      </c>
      <c r="C378" s="17">
        <v>783.56700000000001</v>
      </c>
      <c r="D378" s="17">
        <v>783.23599999999999</v>
      </c>
      <c r="E378" s="17">
        <v>825.53300000000002</v>
      </c>
      <c r="F378" s="17">
        <v>819.64400000000001</v>
      </c>
      <c r="G378" s="17">
        <v>837.31200000000001</v>
      </c>
      <c r="H378" s="17">
        <v>817.02499999999998</v>
      </c>
      <c r="I378" s="17">
        <v>787.02499999999998</v>
      </c>
      <c r="J378" s="17">
        <v>801.89300000000003</v>
      </c>
      <c r="K378" s="17">
        <v>818.25400000000002</v>
      </c>
      <c r="L378" s="17">
        <v>788.976</v>
      </c>
      <c r="M378" s="17">
        <v>819.23599999999999</v>
      </c>
      <c r="N378" s="17">
        <v>764.85699999999997</v>
      </c>
      <c r="O378" s="17">
        <v>822.95500000000004</v>
      </c>
      <c r="P378" s="17">
        <v>834.89599999999996</v>
      </c>
      <c r="Q378" s="17">
        <v>821.33100000000002</v>
      </c>
      <c r="R378" s="17">
        <v>817.88499999999999</v>
      </c>
      <c r="S378" s="17">
        <v>824.42700000000002</v>
      </c>
      <c r="T378" s="17">
        <v>859.83799999999997</v>
      </c>
      <c r="U378" s="17">
        <v>839.08199999999999</v>
      </c>
      <c r="V378" s="17">
        <v>812.81700000000001</v>
      </c>
      <c r="W378" s="17">
        <v>781.36300000000006</v>
      </c>
      <c r="X378" s="17">
        <v>789.69100000000003</v>
      </c>
      <c r="Y378" s="17">
        <v>764.74900000000002</v>
      </c>
      <c r="Z378" s="17">
        <v>807.06399999999996</v>
      </c>
      <c r="AA378" s="17">
        <v>844.75900000000001</v>
      </c>
      <c r="AB378" s="17">
        <v>740.98299999999995</v>
      </c>
      <c r="AC378" s="17">
        <v>752.36599999999999</v>
      </c>
      <c r="AD378" s="17">
        <v>869.13900000000001</v>
      </c>
      <c r="AE378" s="17">
        <v>860.74099999999999</v>
      </c>
      <c r="AF378" s="17">
        <v>858.33</v>
      </c>
      <c r="AG378" s="17">
        <v>912.76400000000001</v>
      </c>
      <c r="AH378" s="17">
        <v>912.76400000000001</v>
      </c>
      <c r="AI378" s="17">
        <v>912.76400000000001</v>
      </c>
      <c r="AJ378" s="17">
        <v>812.23599999999999</v>
      </c>
      <c r="AK378" s="17">
        <v>852.97900000000004</v>
      </c>
      <c r="AL378" s="17">
        <v>876.63599999999997</v>
      </c>
      <c r="AM378" s="17">
        <v>857.49800000000005</v>
      </c>
      <c r="AN378" s="17">
        <v>857.49800000000005</v>
      </c>
      <c r="AO378" s="17">
        <v>844.52700000000004</v>
      </c>
      <c r="AP378" s="17">
        <v>871.08699999999999</v>
      </c>
    </row>
    <row r="379" spans="1:42" x14ac:dyDescent="0.35">
      <c r="A379" s="52"/>
      <c r="B379" s="17">
        <v>783.59299999999996</v>
      </c>
      <c r="C379" s="17">
        <v>783.59299999999996</v>
      </c>
      <c r="D379" s="17">
        <v>783.64099999999996</v>
      </c>
      <c r="E379" s="17">
        <v>825.69100000000003</v>
      </c>
      <c r="F379" s="17">
        <v>819.88699999999994</v>
      </c>
      <c r="G379" s="17">
        <v>838.72699999999998</v>
      </c>
      <c r="H379" s="17">
        <v>817.12699999999995</v>
      </c>
      <c r="I379" s="17">
        <v>787.12699999999995</v>
      </c>
      <c r="J379" s="17">
        <v>801.95299999999997</v>
      </c>
      <c r="K379" s="17">
        <v>818.90200000000004</v>
      </c>
      <c r="L379" s="17">
        <v>790.60400000000004</v>
      </c>
      <c r="M379" s="17">
        <v>819.66300000000001</v>
      </c>
      <c r="N379" s="17">
        <v>765.63400000000001</v>
      </c>
      <c r="O379" s="17">
        <v>824.37699999999995</v>
      </c>
      <c r="P379" s="17">
        <v>834.93200000000002</v>
      </c>
      <c r="Q379" s="17">
        <v>822.04899999999998</v>
      </c>
      <c r="R379" s="17">
        <v>818.63400000000001</v>
      </c>
      <c r="S379" s="17">
        <v>824.63099999999997</v>
      </c>
      <c r="T379" s="17">
        <v>860.57</v>
      </c>
      <c r="U379" s="17">
        <v>839.52700000000004</v>
      </c>
      <c r="V379" s="17">
        <v>814.08600000000001</v>
      </c>
      <c r="W379" s="17">
        <v>781.43299999999999</v>
      </c>
      <c r="X379" s="17">
        <v>789.84699999999998</v>
      </c>
      <c r="Y379" s="17">
        <v>764.92</v>
      </c>
      <c r="Z379" s="17">
        <v>807.43200000000002</v>
      </c>
      <c r="AA379" s="17">
        <v>846.45500000000004</v>
      </c>
      <c r="AB379" s="17">
        <v>741.33500000000004</v>
      </c>
      <c r="AC379" s="17">
        <v>752.79100000000005</v>
      </c>
      <c r="AD379" s="17">
        <v>869.27499999999998</v>
      </c>
      <c r="AE379" s="17">
        <v>861.34199999999998</v>
      </c>
      <c r="AF379" s="17">
        <v>858.95500000000004</v>
      </c>
      <c r="AG379" s="17">
        <v>913.00699999999995</v>
      </c>
      <c r="AH379" s="17">
        <v>913.00699999999995</v>
      </c>
      <c r="AI379" s="17">
        <v>913.00699999999995</v>
      </c>
      <c r="AJ379" s="17">
        <v>812.56500000000005</v>
      </c>
      <c r="AK379" s="17">
        <v>853.35199999999998</v>
      </c>
      <c r="AL379" s="17">
        <v>876.90499999999997</v>
      </c>
      <c r="AM379" s="17">
        <v>857.697</v>
      </c>
      <c r="AN379" s="17">
        <v>857.697</v>
      </c>
      <c r="AO379" s="17">
        <v>844.77599999999995</v>
      </c>
      <c r="AP379" s="17">
        <v>871.44299999999998</v>
      </c>
    </row>
    <row r="380" spans="1:42" x14ac:dyDescent="0.35">
      <c r="A380" s="52"/>
      <c r="B380" s="17">
        <v>783.93499999999995</v>
      </c>
      <c r="C380" s="17">
        <v>783.93499999999995</v>
      </c>
      <c r="D380" s="17">
        <v>784.029</v>
      </c>
      <c r="E380" s="17">
        <v>825.81600000000003</v>
      </c>
      <c r="F380" s="17">
        <v>822.553</v>
      </c>
      <c r="G380" s="17">
        <v>839.78599999999994</v>
      </c>
      <c r="H380" s="17">
        <v>817.17600000000004</v>
      </c>
      <c r="I380" s="17">
        <v>787.154</v>
      </c>
      <c r="J380" s="17">
        <v>802.17100000000005</v>
      </c>
      <c r="K380" s="17">
        <v>819.09</v>
      </c>
      <c r="L380" s="17">
        <v>790.68200000000002</v>
      </c>
      <c r="M380" s="17">
        <v>820.35900000000004</v>
      </c>
      <c r="N380" s="17">
        <v>766.15899999999999</v>
      </c>
      <c r="O380" s="17">
        <v>825.82799999999997</v>
      </c>
      <c r="P380" s="17">
        <v>835.04</v>
      </c>
      <c r="Q380" s="17">
        <v>823.01099999999997</v>
      </c>
      <c r="R380" s="17">
        <v>819.62900000000002</v>
      </c>
      <c r="S380" s="17">
        <v>824.79200000000003</v>
      </c>
      <c r="T380" s="17">
        <v>862.02300000000002</v>
      </c>
      <c r="U380" s="17">
        <v>839.67700000000002</v>
      </c>
      <c r="V380" s="17">
        <v>816.02499999999998</v>
      </c>
      <c r="W380" s="17">
        <v>782.99</v>
      </c>
      <c r="X380" s="17">
        <v>790.74400000000003</v>
      </c>
      <c r="Y380" s="17">
        <v>764.93799999999999</v>
      </c>
      <c r="Z380" s="17">
        <v>808.08600000000001</v>
      </c>
      <c r="AA380" s="17">
        <v>847.01900000000001</v>
      </c>
      <c r="AB380" s="17">
        <v>741.42200000000003</v>
      </c>
      <c r="AC380" s="17">
        <v>753.31799999999998</v>
      </c>
      <c r="AD380" s="17">
        <v>870.23400000000004</v>
      </c>
      <c r="AE380" s="17">
        <v>861.99400000000003</v>
      </c>
      <c r="AF380" s="17">
        <v>859.40300000000002</v>
      </c>
      <c r="AG380" s="17">
        <v>913.39400000000001</v>
      </c>
      <c r="AH380" s="17">
        <v>913.39400000000001</v>
      </c>
      <c r="AI380" s="17">
        <v>913.39400000000001</v>
      </c>
      <c r="AJ380" s="17">
        <v>813.75800000000004</v>
      </c>
      <c r="AK380" s="17">
        <v>853.67600000000004</v>
      </c>
      <c r="AL380" s="17">
        <v>876.99300000000005</v>
      </c>
      <c r="AM380" s="17">
        <v>859.13800000000003</v>
      </c>
      <c r="AN380" s="17">
        <v>859.13800000000003</v>
      </c>
      <c r="AO380" s="17">
        <v>844.79899999999998</v>
      </c>
      <c r="AP380" s="17">
        <v>871.70500000000004</v>
      </c>
    </row>
    <row r="381" spans="1:42" x14ac:dyDescent="0.35">
      <c r="A381" s="52"/>
      <c r="B381" s="17">
        <v>784.077</v>
      </c>
      <c r="C381" s="17">
        <v>784.077</v>
      </c>
      <c r="D381" s="17">
        <v>784.774</v>
      </c>
      <c r="E381" s="17">
        <v>826.59400000000005</v>
      </c>
      <c r="F381" s="17">
        <v>822.72900000000004</v>
      </c>
      <c r="G381" s="17">
        <v>840.11199999999997</v>
      </c>
      <c r="H381" s="17">
        <v>817.45</v>
      </c>
      <c r="I381" s="17">
        <v>787.64300000000003</v>
      </c>
      <c r="J381" s="17">
        <v>803.48099999999999</v>
      </c>
      <c r="K381" s="17">
        <v>819.33399999999995</v>
      </c>
      <c r="L381" s="17">
        <v>791.14300000000003</v>
      </c>
      <c r="M381" s="17">
        <v>820.40599999999995</v>
      </c>
      <c r="N381" s="17">
        <v>766.16200000000003</v>
      </c>
      <c r="O381" s="17">
        <v>827.827</v>
      </c>
      <c r="P381" s="17">
        <v>835.702</v>
      </c>
      <c r="Q381" s="17">
        <v>823.31299999999999</v>
      </c>
      <c r="R381" s="17">
        <v>819.73099999999999</v>
      </c>
      <c r="S381" s="17">
        <v>826.39300000000003</v>
      </c>
      <c r="T381" s="17">
        <v>862.20600000000002</v>
      </c>
      <c r="U381" s="17">
        <v>839.74400000000003</v>
      </c>
      <c r="V381" s="17">
        <v>816.09199999999998</v>
      </c>
      <c r="W381" s="17">
        <v>783.57500000000005</v>
      </c>
      <c r="X381" s="17">
        <v>791.09299999999996</v>
      </c>
      <c r="Y381" s="17">
        <v>765.21</v>
      </c>
      <c r="Z381" s="17">
        <v>808.09199999999998</v>
      </c>
      <c r="AA381" s="17">
        <v>848.52200000000005</v>
      </c>
      <c r="AB381" s="17">
        <v>742.19200000000001</v>
      </c>
      <c r="AC381" s="17">
        <v>753.96400000000006</v>
      </c>
      <c r="AD381" s="17">
        <v>871.58</v>
      </c>
      <c r="AE381" s="17">
        <v>862.995</v>
      </c>
      <c r="AF381" s="17">
        <v>859.61099999999999</v>
      </c>
      <c r="AG381" s="17">
        <v>913.51</v>
      </c>
      <c r="AH381" s="17">
        <v>913.51</v>
      </c>
      <c r="AI381" s="17">
        <v>913.51</v>
      </c>
      <c r="AJ381" s="17">
        <v>815.43899999999996</v>
      </c>
      <c r="AK381" s="17">
        <v>854.19600000000003</v>
      </c>
      <c r="AL381" s="17">
        <v>877.53800000000001</v>
      </c>
      <c r="AM381" s="17">
        <v>860.4</v>
      </c>
      <c r="AN381" s="17">
        <v>860.4</v>
      </c>
      <c r="AO381" s="17">
        <v>845.18499999999995</v>
      </c>
      <c r="AP381" s="17">
        <v>872.43399999999997</v>
      </c>
    </row>
    <row r="382" spans="1:42" x14ac:dyDescent="0.35">
      <c r="A382" s="52"/>
      <c r="B382" s="17">
        <v>784.56799999999998</v>
      </c>
      <c r="C382" s="17">
        <v>784.56799999999998</v>
      </c>
      <c r="D382" s="17">
        <v>785.10400000000004</v>
      </c>
      <c r="E382" s="17">
        <v>826.92100000000005</v>
      </c>
      <c r="F382" s="17">
        <v>822.92</v>
      </c>
      <c r="G382" s="17">
        <v>840.41399999999999</v>
      </c>
      <c r="H382" s="17">
        <v>818.09400000000005</v>
      </c>
      <c r="I382" s="17">
        <v>787.78399999999999</v>
      </c>
      <c r="J382" s="17">
        <v>804.98699999999997</v>
      </c>
      <c r="K382" s="17">
        <v>819.58900000000006</v>
      </c>
      <c r="L382" s="17">
        <v>792.92</v>
      </c>
      <c r="M382" s="17">
        <v>820.44899999999996</v>
      </c>
      <c r="N382" s="17">
        <v>766.93700000000001</v>
      </c>
      <c r="O382" s="17">
        <v>828.16099999999994</v>
      </c>
      <c r="P382" s="17">
        <v>835.87300000000005</v>
      </c>
      <c r="Q382" s="17">
        <v>823.61400000000003</v>
      </c>
      <c r="R382" s="17">
        <v>819.80499999999995</v>
      </c>
      <c r="S382" s="17">
        <v>826.86500000000001</v>
      </c>
      <c r="T382" s="17">
        <v>862.27200000000005</v>
      </c>
      <c r="U382" s="17">
        <v>840.82</v>
      </c>
      <c r="V382" s="17">
        <v>818.005</v>
      </c>
      <c r="W382" s="17">
        <v>783.59799999999996</v>
      </c>
      <c r="X382" s="17">
        <v>791.21299999999997</v>
      </c>
      <c r="Y382" s="17">
        <v>766.70799999999997</v>
      </c>
      <c r="Z382" s="17">
        <v>808.32600000000002</v>
      </c>
      <c r="AA382" s="17">
        <v>848.89300000000003</v>
      </c>
      <c r="AB382" s="17">
        <v>742.73500000000001</v>
      </c>
      <c r="AC382" s="17">
        <v>754.274</v>
      </c>
      <c r="AD382" s="17">
        <v>871.93299999999999</v>
      </c>
      <c r="AE382" s="17">
        <v>863.35299999999995</v>
      </c>
      <c r="AF382" s="17">
        <v>860.00199999999995</v>
      </c>
      <c r="AG382" s="17">
        <v>913.74</v>
      </c>
      <c r="AH382" s="17">
        <v>913.74</v>
      </c>
      <c r="AI382" s="17">
        <v>913.74</v>
      </c>
      <c r="AJ382" s="17">
        <v>816.04499999999996</v>
      </c>
      <c r="AK382" s="17">
        <v>854.84400000000005</v>
      </c>
      <c r="AL382" s="17">
        <v>877.59400000000005</v>
      </c>
      <c r="AM382" s="17">
        <v>860.94399999999996</v>
      </c>
      <c r="AN382" s="17">
        <v>860.94399999999996</v>
      </c>
      <c r="AO382" s="17">
        <v>845.42600000000004</v>
      </c>
      <c r="AP382" s="17">
        <v>872.90499999999997</v>
      </c>
    </row>
    <row r="383" spans="1:42" x14ac:dyDescent="0.35">
      <c r="A383" s="52"/>
      <c r="B383" s="17">
        <v>785.47299999999996</v>
      </c>
      <c r="C383" s="17">
        <v>785.47299999999996</v>
      </c>
      <c r="D383" s="17">
        <v>785.53</v>
      </c>
      <c r="E383" s="17">
        <v>828.03599999999994</v>
      </c>
      <c r="F383" s="17">
        <v>823.36400000000003</v>
      </c>
      <c r="G383" s="17">
        <v>840.88099999999997</v>
      </c>
      <c r="H383" s="17">
        <v>818.65800000000002</v>
      </c>
      <c r="I383" s="17">
        <v>788.14700000000005</v>
      </c>
      <c r="J383" s="17">
        <v>805.54499999999996</v>
      </c>
      <c r="K383" s="17">
        <v>820.84100000000001</v>
      </c>
      <c r="L383" s="17">
        <v>794.08</v>
      </c>
      <c r="M383" s="17">
        <v>820.80499999999995</v>
      </c>
      <c r="N383" s="17">
        <v>767.40499999999997</v>
      </c>
      <c r="O383" s="17">
        <v>829.178</v>
      </c>
      <c r="P383" s="17">
        <v>836.08699999999999</v>
      </c>
      <c r="Q383" s="17">
        <v>823.73299999999995</v>
      </c>
      <c r="R383" s="17">
        <v>820.25400000000002</v>
      </c>
      <c r="S383" s="17">
        <v>827.625</v>
      </c>
      <c r="T383" s="17">
        <v>863.44799999999998</v>
      </c>
      <c r="U383" s="17">
        <v>840.93899999999996</v>
      </c>
      <c r="V383" s="17">
        <v>819.41099999999994</v>
      </c>
      <c r="W383" s="17">
        <v>784.21</v>
      </c>
      <c r="X383" s="17">
        <v>792.05499999999995</v>
      </c>
      <c r="Y383" s="17">
        <v>767.13499999999999</v>
      </c>
      <c r="Z383" s="17">
        <v>808.39300000000003</v>
      </c>
      <c r="AA383" s="17">
        <v>849.83699999999999</v>
      </c>
      <c r="AB383" s="17">
        <v>743.27700000000004</v>
      </c>
      <c r="AC383" s="17">
        <v>754.94</v>
      </c>
      <c r="AD383" s="17">
        <v>872.95399999999995</v>
      </c>
      <c r="AE383" s="17">
        <v>863.45</v>
      </c>
      <c r="AF383" s="17">
        <v>860.14200000000005</v>
      </c>
      <c r="AG383" s="17">
        <v>913.92499999999995</v>
      </c>
      <c r="AH383" s="17">
        <v>913.92499999999995</v>
      </c>
      <c r="AI383" s="17">
        <v>913.92499999999995</v>
      </c>
      <c r="AJ383" s="17">
        <v>816.75199999999995</v>
      </c>
      <c r="AK383" s="17">
        <v>856.45600000000002</v>
      </c>
      <c r="AL383" s="17">
        <v>877.96699999999998</v>
      </c>
      <c r="AM383" s="17">
        <v>861.24900000000002</v>
      </c>
      <c r="AN383" s="17">
        <v>861.24900000000002</v>
      </c>
      <c r="AO383" s="17">
        <v>846.34400000000005</v>
      </c>
      <c r="AP383" s="17">
        <v>873.49599999999998</v>
      </c>
    </row>
    <row r="384" spans="1:42" x14ac:dyDescent="0.35">
      <c r="A384" s="52"/>
      <c r="B384" s="17">
        <v>785.71</v>
      </c>
      <c r="C384" s="17">
        <v>785.71</v>
      </c>
      <c r="D384" s="17">
        <v>785.61300000000006</v>
      </c>
      <c r="E384" s="17">
        <v>828.28300000000002</v>
      </c>
      <c r="F384" s="17">
        <v>823.47299999999996</v>
      </c>
      <c r="G384" s="17">
        <v>841.51300000000003</v>
      </c>
      <c r="H384" s="17">
        <v>818.69600000000003</v>
      </c>
      <c r="I384" s="17">
        <v>788.52300000000002</v>
      </c>
      <c r="J384" s="17">
        <v>805.68700000000001</v>
      </c>
      <c r="K384" s="17">
        <v>820.94399999999996</v>
      </c>
      <c r="L384" s="17">
        <v>794.81899999999996</v>
      </c>
      <c r="M384" s="17">
        <v>820.98099999999999</v>
      </c>
      <c r="N384" s="17">
        <v>768.16300000000001</v>
      </c>
      <c r="O384" s="17">
        <v>829.22</v>
      </c>
      <c r="P384" s="17">
        <v>836.78300000000002</v>
      </c>
      <c r="Q384" s="17">
        <v>824.16399999999999</v>
      </c>
      <c r="R384" s="17">
        <v>821.56500000000005</v>
      </c>
      <c r="S384" s="17">
        <v>827.76499999999999</v>
      </c>
      <c r="T384" s="17">
        <v>865.04100000000005</v>
      </c>
      <c r="U384" s="17">
        <v>841.25900000000001</v>
      </c>
      <c r="V384" s="17">
        <v>820.43600000000004</v>
      </c>
      <c r="W384" s="17">
        <v>784.65899999999999</v>
      </c>
      <c r="X384" s="17">
        <v>793.41499999999996</v>
      </c>
      <c r="Y384" s="17">
        <v>767.279</v>
      </c>
      <c r="Z384" s="17">
        <v>809.72199999999998</v>
      </c>
      <c r="AA384" s="17">
        <v>849.9</v>
      </c>
      <c r="AB384" s="17">
        <v>743.56100000000004</v>
      </c>
      <c r="AC384" s="17">
        <v>755.48099999999999</v>
      </c>
      <c r="AD384" s="17">
        <v>874.3</v>
      </c>
      <c r="AE384" s="17">
        <v>863.8</v>
      </c>
      <c r="AF384" s="17">
        <v>860.41300000000001</v>
      </c>
      <c r="AG384" s="17">
        <v>913.928</v>
      </c>
      <c r="AH384" s="17">
        <v>913.928</v>
      </c>
      <c r="AI384" s="17">
        <v>913.928</v>
      </c>
      <c r="AJ384" s="17">
        <v>816.78200000000004</v>
      </c>
      <c r="AK384" s="17">
        <v>857.404</v>
      </c>
      <c r="AL384" s="17">
        <v>878.40099999999995</v>
      </c>
      <c r="AM384" s="17">
        <v>861.625</v>
      </c>
      <c r="AN384" s="17">
        <v>861.625</v>
      </c>
      <c r="AO384" s="17">
        <v>846.43100000000004</v>
      </c>
      <c r="AP384" s="17">
        <v>873.98900000000003</v>
      </c>
    </row>
    <row r="385" spans="1:42" x14ac:dyDescent="0.35">
      <c r="A385" s="52"/>
      <c r="B385" s="17">
        <v>785.755</v>
      </c>
      <c r="C385" s="17">
        <v>785.755</v>
      </c>
      <c r="D385" s="17">
        <v>786.26599999999996</v>
      </c>
      <c r="E385" s="17">
        <v>828.399</v>
      </c>
      <c r="F385" s="17">
        <v>824.43600000000004</v>
      </c>
      <c r="G385" s="17">
        <v>841.52700000000004</v>
      </c>
      <c r="H385" s="17">
        <v>818.89599999999996</v>
      </c>
      <c r="I385" s="17">
        <v>788.83799999999997</v>
      </c>
      <c r="J385" s="17">
        <v>806.08100000000002</v>
      </c>
      <c r="K385" s="17">
        <v>821.178</v>
      </c>
      <c r="L385" s="17">
        <v>795.92</v>
      </c>
      <c r="M385" s="17">
        <v>821.76400000000001</v>
      </c>
      <c r="N385" s="17">
        <v>768.74699999999996</v>
      </c>
      <c r="O385" s="17">
        <v>829.42700000000002</v>
      </c>
      <c r="P385" s="17">
        <v>837.36099999999999</v>
      </c>
      <c r="Q385" s="17">
        <v>824.81200000000001</v>
      </c>
      <c r="R385" s="17">
        <v>821.904</v>
      </c>
      <c r="S385" s="17">
        <v>828.25099999999998</v>
      </c>
      <c r="T385" s="17">
        <v>865.05399999999997</v>
      </c>
      <c r="U385" s="17">
        <v>842.04600000000005</v>
      </c>
      <c r="V385" s="17">
        <v>822.23699999999997</v>
      </c>
      <c r="W385" s="17">
        <v>784.86500000000001</v>
      </c>
      <c r="X385" s="17">
        <v>793.78099999999995</v>
      </c>
      <c r="Y385" s="17">
        <v>768.48299999999995</v>
      </c>
      <c r="Z385" s="17">
        <v>811.49800000000005</v>
      </c>
      <c r="AA385" s="17">
        <v>850.32399999999996</v>
      </c>
      <c r="AB385" s="17">
        <v>744.74099999999999</v>
      </c>
      <c r="AC385" s="17">
        <v>756.4</v>
      </c>
      <c r="AD385" s="17">
        <v>874.41700000000003</v>
      </c>
      <c r="AE385" s="17">
        <v>863.84100000000001</v>
      </c>
      <c r="AF385" s="17">
        <v>860.57299999999998</v>
      </c>
      <c r="AG385" s="17">
        <v>913.96500000000003</v>
      </c>
      <c r="AH385" s="17">
        <v>913.96500000000003</v>
      </c>
      <c r="AI385" s="17">
        <v>913.96500000000003</v>
      </c>
      <c r="AJ385" s="17">
        <v>816.83399999999995</v>
      </c>
      <c r="AK385" s="17">
        <v>857.55600000000004</v>
      </c>
      <c r="AL385" s="17">
        <v>879.476</v>
      </c>
      <c r="AM385" s="17">
        <v>863.23400000000004</v>
      </c>
      <c r="AN385" s="17">
        <v>863.23400000000004</v>
      </c>
      <c r="AO385" s="17">
        <v>847.06100000000004</v>
      </c>
      <c r="AP385" s="17">
        <v>874.04</v>
      </c>
    </row>
    <row r="386" spans="1:42" x14ac:dyDescent="0.35">
      <c r="A386" s="52"/>
      <c r="B386" s="17">
        <v>786.19399999999996</v>
      </c>
      <c r="C386" s="17">
        <v>786.19399999999996</v>
      </c>
      <c r="D386" s="17">
        <v>786.51700000000005</v>
      </c>
      <c r="E386" s="17">
        <v>828.56</v>
      </c>
      <c r="F386" s="17">
        <v>825.77499999999998</v>
      </c>
      <c r="G386" s="17">
        <v>842.05799999999999</v>
      </c>
      <c r="H386" s="17">
        <v>818.93799999999999</v>
      </c>
      <c r="I386" s="17">
        <v>789.73199999999997</v>
      </c>
      <c r="J386" s="17">
        <v>806.31200000000001</v>
      </c>
      <c r="K386" s="17">
        <v>822.23400000000004</v>
      </c>
      <c r="L386" s="17">
        <v>796.55799999999999</v>
      </c>
      <c r="M386" s="17">
        <v>822.101</v>
      </c>
      <c r="N386" s="17">
        <v>769.16399999999999</v>
      </c>
      <c r="O386" s="17">
        <v>829.91300000000001</v>
      </c>
      <c r="P386" s="17">
        <v>837.70299999999997</v>
      </c>
      <c r="Q386" s="17">
        <v>825.63499999999999</v>
      </c>
      <c r="R386" s="17">
        <v>822.45399999999995</v>
      </c>
      <c r="S386" s="17">
        <v>828.95600000000002</v>
      </c>
      <c r="T386" s="17">
        <v>866.20899999999995</v>
      </c>
      <c r="U386" s="17">
        <v>842.32500000000005</v>
      </c>
      <c r="V386" s="17">
        <v>822.65099999999995</v>
      </c>
      <c r="W386" s="17">
        <v>785.17100000000005</v>
      </c>
      <c r="X386" s="17">
        <v>793.81700000000001</v>
      </c>
      <c r="Y386" s="17">
        <v>769.16399999999999</v>
      </c>
      <c r="Z386" s="17">
        <v>812.03899999999999</v>
      </c>
      <c r="AA386" s="17">
        <v>851.60400000000004</v>
      </c>
      <c r="AB386" s="17">
        <v>745.11500000000001</v>
      </c>
      <c r="AC386" s="17">
        <v>756.72400000000005</v>
      </c>
      <c r="AD386" s="17">
        <v>875.84299999999996</v>
      </c>
      <c r="AE386" s="17">
        <v>863.90899999999999</v>
      </c>
      <c r="AF386" s="17">
        <v>861.024</v>
      </c>
      <c r="AG386" s="17">
        <v>915.25800000000004</v>
      </c>
      <c r="AH386" s="17">
        <v>915.25800000000004</v>
      </c>
      <c r="AI386" s="17">
        <v>915.25800000000004</v>
      </c>
      <c r="AJ386" s="17">
        <v>817.06600000000003</v>
      </c>
      <c r="AK386" s="17">
        <v>857.61199999999997</v>
      </c>
      <c r="AL386" s="17">
        <v>879.64099999999996</v>
      </c>
      <c r="AM386" s="17">
        <v>864.39</v>
      </c>
      <c r="AN386" s="17">
        <v>864.39</v>
      </c>
      <c r="AO386" s="17">
        <v>847.45100000000002</v>
      </c>
      <c r="AP386" s="17">
        <v>874.38300000000004</v>
      </c>
    </row>
    <row r="387" spans="1:42" x14ac:dyDescent="0.35">
      <c r="A387" s="52"/>
      <c r="B387" s="17">
        <v>786.274</v>
      </c>
      <c r="C387" s="17">
        <v>786.274</v>
      </c>
      <c r="D387" s="17">
        <v>789.87599999999998</v>
      </c>
      <c r="E387" s="17">
        <v>828.91499999999996</v>
      </c>
      <c r="F387" s="17">
        <v>825.94500000000005</v>
      </c>
      <c r="G387" s="17">
        <v>842.12900000000002</v>
      </c>
      <c r="H387" s="17">
        <v>819.88699999999994</v>
      </c>
      <c r="I387" s="17">
        <v>790.26800000000003</v>
      </c>
      <c r="J387" s="17">
        <v>807.11</v>
      </c>
      <c r="K387" s="17">
        <v>823.452</v>
      </c>
      <c r="L387" s="17">
        <v>797.12</v>
      </c>
      <c r="M387" s="17">
        <v>822.26300000000003</v>
      </c>
      <c r="N387" s="17">
        <v>769.78499999999997</v>
      </c>
      <c r="O387" s="17">
        <v>830.95299999999997</v>
      </c>
      <c r="P387" s="17">
        <v>838.57899999999995</v>
      </c>
      <c r="Q387" s="17">
        <v>825.76800000000003</v>
      </c>
      <c r="R387" s="17">
        <v>824.76</v>
      </c>
      <c r="S387" s="17">
        <v>829.26099999999997</v>
      </c>
      <c r="T387" s="17">
        <v>866.25599999999997</v>
      </c>
      <c r="U387" s="17">
        <v>842.52700000000004</v>
      </c>
      <c r="V387" s="17">
        <v>823.55799999999999</v>
      </c>
      <c r="W387" s="17">
        <v>785.19100000000003</v>
      </c>
      <c r="X387" s="17">
        <v>794.05200000000002</v>
      </c>
      <c r="Y387" s="17">
        <v>770.01800000000003</v>
      </c>
      <c r="Z387" s="17">
        <v>813.21799999999996</v>
      </c>
      <c r="AA387" s="17">
        <v>852.15899999999999</v>
      </c>
      <c r="AB387" s="17">
        <v>745.57899999999995</v>
      </c>
      <c r="AC387" s="17">
        <v>756.798</v>
      </c>
      <c r="AD387" s="17">
        <v>876.32100000000003</v>
      </c>
      <c r="AE387" s="17">
        <v>863.94799999999998</v>
      </c>
      <c r="AF387" s="17">
        <v>862.16300000000001</v>
      </c>
      <c r="AG387" s="17">
        <v>915.80499999999995</v>
      </c>
      <c r="AH387" s="17">
        <v>915.80499999999995</v>
      </c>
      <c r="AI387" s="17">
        <v>915.80499999999995</v>
      </c>
      <c r="AJ387" s="17">
        <v>817.12</v>
      </c>
      <c r="AK387" s="17">
        <v>859.21500000000003</v>
      </c>
      <c r="AL387" s="17">
        <v>879.65800000000002</v>
      </c>
      <c r="AM387" s="17">
        <v>864.90300000000002</v>
      </c>
      <c r="AN387" s="17">
        <v>864.90300000000002</v>
      </c>
      <c r="AO387" s="17">
        <v>847.91600000000005</v>
      </c>
      <c r="AP387" s="17">
        <v>874.57600000000002</v>
      </c>
    </row>
    <row r="388" spans="1:42" x14ac:dyDescent="0.35">
      <c r="A388" s="52"/>
      <c r="B388" s="17">
        <v>786.30899999999997</v>
      </c>
      <c r="C388" s="17">
        <v>786.30899999999997</v>
      </c>
      <c r="D388" s="17">
        <v>790.721</v>
      </c>
      <c r="E388" s="17">
        <v>828.92399999999998</v>
      </c>
      <c r="F388" s="17">
        <v>826.11900000000003</v>
      </c>
      <c r="G388" s="17">
        <v>842.30899999999997</v>
      </c>
      <c r="H388" s="17">
        <v>819.89599999999996</v>
      </c>
      <c r="I388" s="17">
        <v>790.34699999999998</v>
      </c>
      <c r="J388" s="17">
        <v>807.25099999999998</v>
      </c>
      <c r="K388" s="17">
        <v>824.12900000000002</v>
      </c>
      <c r="L388" s="17">
        <v>797.39700000000005</v>
      </c>
      <c r="M388" s="17">
        <v>823.202</v>
      </c>
      <c r="N388" s="17">
        <v>770.63199999999995</v>
      </c>
      <c r="O388" s="17">
        <v>833.41700000000003</v>
      </c>
      <c r="P388" s="17">
        <v>838.59100000000001</v>
      </c>
      <c r="Q388" s="17">
        <v>825.83799999999997</v>
      </c>
      <c r="R388" s="17">
        <v>825.55899999999997</v>
      </c>
      <c r="S388" s="17">
        <v>829.37800000000004</v>
      </c>
      <c r="T388" s="17">
        <v>866.77200000000005</v>
      </c>
      <c r="U388" s="17">
        <v>842.64599999999996</v>
      </c>
      <c r="V388" s="17">
        <v>823.99099999999999</v>
      </c>
      <c r="W388" s="17">
        <v>785.66200000000003</v>
      </c>
      <c r="X388" s="17">
        <v>794.08600000000001</v>
      </c>
      <c r="Y388" s="17">
        <v>771.22799999999995</v>
      </c>
      <c r="Z388" s="17">
        <v>813.95600000000002</v>
      </c>
      <c r="AA388" s="17">
        <v>852.80100000000004</v>
      </c>
      <c r="AB388" s="17">
        <v>745.97299999999996</v>
      </c>
      <c r="AC388" s="17">
        <v>757.14400000000001</v>
      </c>
      <c r="AD388" s="17">
        <v>876.86500000000001</v>
      </c>
      <c r="AE388" s="17">
        <v>864.64599999999996</v>
      </c>
      <c r="AF388" s="17">
        <v>864.00900000000001</v>
      </c>
      <c r="AG388" s="17">
        <v>916.721</v>
      </c>
      <c r="AH388" s="17">
        <v>916.721</v>
      </c>
      <c r="AI388" s="17">
        <v>916.721</v>
      </c>
      <c r="AJ388" s="17">
        <v>817.38800000000003</v>
      </c>
      <c r="AK388" s="17">
        <v>859.27599999999995</v>
      </c>
      <c r="AL388" s="17">
        <v>879.67899999999997</v>
      </c>
      <c r="AM388" s="17">
        <v>865.755</v>
      </c>
      <c r="AN388" s="17">
        <v>865.755</v>
      </c>
      <c r="AO388" s="17">
        <v>849.39700000000005</v>
      </c>
      <c r="AP388" s="17">
        <v>874.82399999999996</v>
      </c>
    </row>
    <row r="389" spans="1:42" x14ac:dyDescent="0.35">
      <c r="A389" s="52"/>
      <c r="B389" s="17">
        <v>786.34100000000001</v>
      </c>
      <c r="C389" s="17">
        <v>786.34100000000001</v>
      </c>
      <c r="D389" s="17">
        <v>790.78700000000003</v>
      </c>
      <c r="E389" s="17">
        <v>828.976</v>
      </c>
      <c r="F389" s="17">
        <v>826.42899999999997</v>
      </c>
      <c r="G389" s="17">
        <v>842.98500000000001</v>
      </c>
      <c r="H389" s="17">
        <v>820.005</v>
      </c>
      <c r="I389" s="17">
        <v>790.64700000000005</v>
      </c>
      <c r="J389" s="17">
        <v>807.71100000000001</v>
      </c>
      <c r="K389" s="17">
        <v>824.63599999999997</v>
      </c>
      <c r="L389" s="17">
        <v>798.77300000000002</v>
      </c>
      <c r="M389" s="17">
        <v>823.88599999999997</v>
      </c>
      <c r="N389" s="17">
        <v>770.68200000000002</v>
      </c>
      <c r="O389" s="17">
        <v>833.80100000000004</v>
      </c>
      <c r="P389" s="17">
        <v>839.90300000000002</v>
      </c>
      <c r="Q389" s="17">
        <v>828.06100000000004</v>
      </c>
      <c r="R389" s="17">
        <v>826.2</v>
      </c>
      <c r="S389" s="17">
        <v>829.67100000000005</v>
      </c>
      <c r="T389" s="17">
        <v>867.53899999999999</v>
      </c>
      <c r="U389" s="17">
        <v>843.75300000000004</v>
      </c>
      <c r="V389" s="17">
        <v>824.15499999999997</v>
      </c>
      <c r="W389" s="17">
        <v>785.83</v>
      </c>
      <c r="X389" s="17">
        <v>794.96799999999996</v>
      </c>
      <c r="Y389" s="17">
        <v>772.64800000000002</v>
      </c>
      <c r="Z389" s="17">
        <v>814.875</v>
      </c>
      <c r="AA389" s="17">
        <v>854.11400000000003</v>
      </c>
      <c r="AB389" s="17">
        <v>746.17200000000003</v>
      </c>
      <c r="AC389" s="17">
        <v>758.78300000000002</v>
      </c>
      <c r="AD389" s="17">
        <v>876.96699999999998</v>
      </c>
      <c r="AE389" s="17">
        <v>865.29600000000005</v>
      </c>
      <c r="AF389" s="17">
        <v>864.31100000000004</v>
      </c>
      <c r="AG389" s="17">
        <v>917.03399999999999</v>
      </c>
      <c r="AH389" s="17">
        <v>917.03399999999999</v>
      </c>
      <c r="AI389" s="17">
        <v>917.03399999999999</v>
      </c>
      <c r="AJ389" s="17">
        <v>818.16800000000001</v>
      </c>
      <c r="AK389" s="17">
        <v>859.49400000000003</v>
      </c>
      <c r="AL389" s="17">
        <v>879.81600000000003</v>
      </c>
      <c r="AM389" s="17">
        <v>866.745</v>
      </c>
      <c r="AN389" s="17">
        <v>866.745</v>
      </c>
      <c r="AO389" s="17">
        <v>850.69600000000003</v>
      </c>
      <c r="AP389" s="17">
        <v>875.06500000000005</v>
      </c>
    </row>
    <row r="390" spans="1:42" x14ac:dyDescent="0.35">
      <c r="A390" s="52"/>
      <c r="B390" s="17">
        <v>786.40599999999995</v>
      </c>
      <c r="C390" s="17">
        <v>786.40599999999995</v>
      </c>
      <c r="D390" s="17">
        <v>792.52499999999998</v>
      </c>
      <c r="E390" s="17">
        <v>829.11</v>
      </c>
      <c r="F390" s="17">
        <v>826.97900000000004</v>
      </c>
      <c r="G390" s="17">
        <v>843.34699999999998</v>
      </c>
      <c r="H390" s="17">
        <v>820.81600000000003</v>
      </c>
      <c r="I390" s="17">
        <v>790.66899999999998</v>
      </c>
      <c r="J390" s="17">
        <v>808.38499999999999</v>
      </c>
      <c r="K390" s="17">
        <v>825.21100000000001</v>
      </c>
      <c r="L390" s="17">
        <v>800.25900000000001</v>
      </c>
      <c r="M390" s="17">
        <v>823.92</v>
      </c>
      <c r="N390" s="17">
        <v>770.83799999999997</v>
      </c>
      <c r="O390" s="17">
        <v>834.13699999999994</v>
      </c>
      <c r="P390" s="17">
        <v>839.93399999999997</v>
      </c>
      <c r="Q390" s="17">
        <v>828.21199999999999</v>
      </c>
      <c r="R390" s="17">
        <v>828.34500000000003</v>
      </c>
      <c r="S390" s="17">
        <v>830.00400000000002</v>
      </c>
      <c r="T390" s="17">
        <v>868.37300000000005</v>
      </c>
      <c r="U390" s="17">
        <v>846.57</v>
      </c>
      <c r="V390" s="17">
        <v>825.20799999999997</v>
      </c>
      <c r="W390" s="17">
        <v>786.72199999999998</v>
      </c>
      <c r="X390" s="17">
        <v>795.274</v>
      </c>
      <c r="Y390" s="17">
        <v>772.76800000000003</v>
      </c>
      <c r="Z390" s="17">
        <v>816.49800000000005</v>
      </c>
      <c r="AA390" s="17">
        <v>855.65099999999995</v>
      </c>
      <c r="AB390" s="17">
        <v>747.58199999999999</v>
      </c>
      <c r="AC390" s="17">
        <v>758.822</v>
      </c>
      <c r="AD390" s="17">
        <v>877.99199999999996</v>
      </c>
      <c r="AE390" s="17">
        <v>865.54200000000003</v>
      </c>
      <c r="AF390" s="17">
        <v>865.06100000000004</v>
      </c>
      <c r="AG390" s="17">
        <v>917.274</v>
      </c>
      <c r="AH390" s="17">
        <v>917.274</v>
      </c>
      <c r="AI390" s="17">
        <v>917.274</v>
      </c>
      <c r="AJ390" s="17">
        <v>818.37099999999998</v>
      </c>
      <c r="AK390" s="17">
        <v>859.55499999999995</v>
      </c>
      <c r="AL390" s="17">
        <v>880.40700000000004</v>
      </c>
      <c r="AM390" s="17">
        <v>867.91099999999994</v>
      </c>
      <c r="AN390" s="17">
        <v>867.91099999999994</v>
      </c>
      <c r="AO390" s="17">
        <v>850.726</v>
      </c>
      <c r="AP390" s="17">
        <v>875.59199999999998</v>
      </c>
    </row>
    <row r="391" spans="1:42" x14ac:dyDescent="0.35">
      <c r="A391" s="52"/>
      <c r="B391" s="17">
        <v>787.15899999999999</v>
      </c>
      <c r="C391" s="17">
        <v>787.15899999999999</v>
      </c>
      <c r="D391" s="17">
        <v>792.57399999999996</v>
      </c>
      <c r="E391" s="17">
        <v>829.65</v>
      </c>
      <c r="F391" s="17">
        <v>826.99900000000002</v>
      </c>
      <c r="G391" s="17">
        <v>843.64599999999996</v>
      </c>
      <c r="H391" s="17">
        <v>820.89099999999996</v>
      </c>
      <c r="I391" s="17">
        <v>790.94200000000001</v>
      </c>
      <c r="J391" s="17">
        <v>809.23400000000004</v>
      </c>
      <c r="K391" s="17">
        <v>825.46900000000005</v>
      </c>
      <c r="L391" s="17">
        <v>800.52</v>
      </c>
      <c r="M391" s="17">
        <v>823.995</v>
      </c>
      <c r="N391" s="17">
        <v>771.04100000000005</v>
      </c>
      <c r="O391" s="17">
        <v>835.00199999999995</v>
      </c>
      <c r="P391" s="17">
        <v>840.51300000000003</v>
      </c>
      <c r="Q391" s="17">
        <v>828.56299999999999</v>
      </c>
      <c r="R391" s="17">
        <v>828.56</v>
      </c>
      <c r="S391" s="17">
        <v>830.4</v>
      </c>
      <c r="T391" s="17">
        <v>869.21900000000005</v>
      </c>
      <c r="U391" s="17">
        <v>847.13800000000003</v>
      </c>
      <c r="V391" s="17">
        <v>825.66200000000003</v>
      </c>
      <c r="W391" s="17">
        <v>786.79499999999996</v>
      </c>
      <c r="X391" s="17">
        <v>795.85699999999997</v>
      </c>
      <c r="Y391" s="17">
        <v>775.55200000000002</v>
      </c>
      <c r="Z391" s="17">
        <v>818.78</v>
      </c>
      <c r="AA391" s="17">
        <v>855.96600000000001</v>
      </c>
      <c r="AB391" s="17">
        <v>747.60299999999995</v>
      </c>
      <c r="AC391" s="17">
        <v>758.96500000000003</v>
      </c>
      <c r="AD391" s="17">
        <v>878.20600000000002</v>
      </c>
      <c r="AE391" s="17">
        <v>865.54399999999998</v>
      </c>
      <c r="AF391" s="17">
        <v>865.25</v>
      </c>
      <c r="AG391" s="17">
        <v>917.33600000000001</v>
      </c>
      <c r="AH391" s="17">
        <v>917.33600000000001</v>
      </c>
      <c r="AI391" s="17">
        <v>917.33600000000001</v>
      </c>
      <c r="AJ391" s="17">
        <v>818.43899999999996</v>
      </c>
      <c r="AK391" s="17">
        <v>859.60599999999999</v>
      </c>
      <c r="AL391" s="17">
        <v>880.53499999999997</v>
      </c>
      <c r="AM391" s="17">
        <v>867.91499999999996</v>
      </c>
      <c r="AN391" s="17">
        <v>867.91499999999996</v>
      </c>
      <c r="AO391" s="17">
        <v>850.80600000000004</v>
      </c>
      <c r="AP391" s="17">
        <v>875.95699999999999</v>
      </c>
    </row>
    <row r="392" spans="1:42" x14ac:dyDescent="0.35">
      <c r="A392" s="52"/>
      <c r="B392" s="17">
        <v>787.61099999999999</v>
      </c>
      <c r="C392" s="17">
        <v>787.61099999999999</v>
      </c>
      <c r="D392" s="17">
        <v>792.952</v>
      </c>
      <c r="E392" s="17">
        <v>830.06100000000004</v>
      </c>
      <c r="F392" s="17">
        <v>827</v>
      </c>
      <c r="G392" s="17">
        <v>844.03499999999997</v>
      </c>
      <c r="H392" s="17">
        <v>821.74699999999996</v>
      </c>
      <c r="I392" s="17">
        <v>791.47299999999996</v>
      </c>
      <c r="J392" s="17">
        <v>809.34400000000005</v>
      </c>
      <c r="K392" s="17">
        <v>826.31899999999996</v>
      </c>
      <c r="L392" s="17">
        <v>800.995</v>
      </c>
      <c r="M392" s="17">
        <v>824.15599999999995</v>
      </c>
      <c r="N392" s="17">
        <v>771.10900000000004</v>
      </c>
      <c r="O392" s="17">
        <v>835.61099999999999</v>
      </c>
      <c r="P392" s="17">
        <v>840.51599999999996</v>
      </c>
      <c r="Q392" s="17">
        <v>828.78399999999999</v>
      </c>
      <c r="R392" s="17">
        <v>829.78</v>
      </c>
      <c r="S392" s="17">
        <v>830.51</v>
      </c>
      <c r="T392" s="17">
        <v>869.22299999999996</v>
      </c>
      <c r="U392" s="17">
        <v>847.33900000000006</v>
      </c>
      <c r="V392" s="17">
        <v>825.87099999999998</v>
      </c>
      <c r="W392" s="17">
        <v>787.15</v>
      </c>
      <c r="X392" s="17">
        <v>796.15700000000004</v>
      </c>
      <c r="Y392" s="17">
        <v>775.71500000000003</v>
      </c>
      <c r="Z392" s="17">
        <v>818.79300000000001</v>
      </c>
      <c r="AA392" s="17">
        <v>857.26700000000005</v>
      </c>
      <c r="AB392" s="17">
        <v>748.21100000000001</v>
      </c>
      <c r="AC392" s="17">
        <v>759.61400000000003</v>
      </c>
      <c r="AD392" s="17">
        <v>878.55899999999997</v>
      </c>
      <c r="AE392" s="17">
        <v>865.68600000000004</v>
      </c>
      <c r="AF392" s="17">
        <v>865.53899999999999</v>
      </c>
      <c r="AG392" s="17">
        <v>918.02200000000005</v>
      </c>
      <c r="AH392" s="17">
        <v>918.02200000000005</v>
      </c>
      <c r="AI392" s="17">
        <v>918.02200000000005</v>
      </c>
      <c r="AJ392" s="17">
        <v>819.10900000000004</v>
      </c>
      <c r="AK392" s="17">
        <v>859.64200000000005</v>
      </c>
      <c r="AL392" s="17">
        <v>880.95699999999999</v>
      </c>
      <c r="AM392" s="17">
        <v>868.12599999999998</v>
      </c>
      <c r="AN392" s="17">
        <v>868.12599999999998</v>
      </c>
      <c r="AO392" s="17">
        <v>852.23500000000001</v>
      </c>
      <c r="AP392" s="17">
        <v>876.35400000000004</v>
      </c>
    </row>
    <row r="393" spans="1:42" x14ac:dyDescent="0.35">
      <c r="A393" s="52"/>
      <c r="B393" s="17">
        <v>788.58500000000004</v>
      </c>
      <c r="C393" s="17">
        <v>788.58500000000004</v>
      </c>
      <c r="D393" s="17">
        <v>793.44799999999998</v>
      </c>
      <c r="E393" s="17">
        <v>830.07</v>
      </c>
      <c r="F393" s="17">
        <v>827.03300000000002</v>
      </c>
      <c r="G393" s="17">
        <v>844.79300000000001</v>
      </c>
      <c r="H393" s="17">
        <v>822.91099999999994</v>
      </c>
      <c r="I393" s="17">
        <v>791.64599999999996</v>
      </c>
      <c r="J393" s="17">
        <v>809.35199999999998</v>
      </c>
      <c r="K393" s="17">
        <v>826.50599999999997</v>
      </c>
      <c r="L393" s="17">
        <v>801.73800000000006</v>
      </c>
      <c r="M393" s="17">
        <v>824.35799999999995</v>
      </c>
      <c r="N393" s="17">
        <v>771.11500000000001</v>
      </c>
      <c r="O393" s="17">
        <v>835.65300000000002</v>
      </c>
      <c r="P393" s="17">
        <v>841.82299999999998</v>
      </c>
      <c r="Q393" s="17">
        <v>828.81500000000005</v>
      </c>
      <c r="R393" s="17">
        <v>830.51900000000001</v>
      </c>
      <c r="S393" s="17">
        <v>830.53499999999997</v>
      </c>
      <c r="T393" s="17">
        <v>869.553</v>
      </c>
      <c r="U393" s="17">
        <v>847.40599999999995</v>
      </c>
      <c r="V393" s="17">
        <v>827.495</v>
      </c>
      <c r="W393" s="17">
        <v>788.01599999999996</v>
      </c>
      <c r="X393" s="17">
        <v>796.351</v>
      </c>
      <c r="Y393" s="17">
        <v>776.84500000000003</v>
      </c>
      <c r="Z393" s="17">
        <v>818.82299999999998</v>
      </c>
      <c r="AA393" s="17">
        <v>857.44899999999996</v>
      </c>
      <c r="AB393" s="17">
        <v>750.18899999999996</v>
      </c>
      <c r="AC393" s="17">
        <v>760.21500000000003</v>
      </c>
      <c r="AD393" s="17">
        <v>879.12400000000002</v>
      </c>
      <c r="AE393" s="17">
        <v>866.16700000000003</v>
      </c>
      <c r="AF393" s="17">
        <v>865.55499999999995</v>
      </c>
      <c r="AG393" s="17">
        <v>918.08699999999999</v>
      </c>
      <c r="AH393" s="17">
        <v>918.08699999999999</v>
      </c>
      <c r="AI393" s="17">
        <v>918.08699999999999</v>
      </c>
      <c r="AJ393" s="17">
        <v>819.125</v>
      </c>
      <c r="AK393" s="17">
        <v>860.11699999999996</v>
      </c>
      <c r="AL393" s="17">
        <v>880.99699999999996</v>
      </c>
      <c r="AM393" s="17">
        <v>869.07</v>
      </c>
      <c r="AN393" s="17">
        <v>869.07</v>
      </c>
      <c r="AO393" s="17">
        <v>852.53599999999994</v>
      </c>
      <c r="AP393" s="17">
        <v>878.53200000000004</v>
      </c>
    </row>
    <row r="394" spans="1:42" x14ac:dyDescent="0.35">
      <c r="A394" s="52"/>
      <c r="B394" s="17">
        <v>788.899</v>
      </c>
      <c r="C394" s="17">
        <v>788.899</v>
      </c>
      <c r="D394" s="17">
        <v>795.05</v>
      </c>
      <c r="E394" s="17">
        <v>830.12400000000002</v>
      </c>
      <c r="F394" s="17">
        <v>828.21299999999997</v>
      </c>
      <c r="G394" s="17">
        <v>845.34699999999998</v>
      </c>
      <c r="H394" s="17">
        <v>823.428</v>
      </c>
      <c r="I394" s="17">
        <v>791.87199999999996</v>
      </c>
      <c r="J394" s="17">
        <v>810.928</v>
      </c>
      <c r="K394" s="17">
        <v>826.69500000000005</v>
      </c>
      <c r="L394" s="17">
        <v>802.33900000000006</v>
      </c>
      <c r="M394" s="17">
        <v>824.89300000000003</v>
      </c>
      <c r="N394" s="17">
        <v>771.35500000000002</v>
      </c>
      <c r="O394" s="17">
        <v>835.74400000000003</v>
      </c>
      <c r="P394" s="17">
        <v>842.00199999999995</v>
      </c>
      <c r="Q394" s="17">
        <v>829.08500000000004</v>
      </c>
      <c r="R394" s="17">
        <v>830.85500000000002</v>
      </c>
      <c r="S394" s="17">
        <v>833.529</v>
      </c>
      <c r="T394" s="17">
        <v>870.702</v>
      </c>
      <c r="U394" s="17">
        <v>847.596</v>
      </c>
      <c r="V394" s="17">
        <v>827.56799999999998</v>
      </c>
      <c r="W394" s="17">
        <v>788.91200000000003</v>
      </c>
      <c r="X394" s="17">
        <v>797.77599999999995</v>
      </c>
      <c r="Y394" s="17">
        <v>779.14300000000003</v>
      </c>
      <c r="Z394" s="17">
        <v>818.89200000000005</v>
      </c>
      <c r="AA394" s="17">
        <v>857.76599999999996</v>
      </c>
      <c r="AB394" s="17">
        <v>750.93700000000001</v>
      </c>
      <c r="AC394" s="17">
        <v>760.69500000000005</v>
      </c>
      <c r="AD394" s="17">
        <v>879.40300000000002</v>
      </c>
      <c r="AE394" s="17">
        <v>867.096</v>
      </c>
      <c r="AF394" s="17">
        <v>866.29200000000003</v>
      </c>
      <c r="AG394" s="17">
        <v>918.10599999999999</v>
      </c>
      <c r="AH394" s="17">
        <v>918.10599999999999</v>
      </c>
      <c r="AI394" s="17">
        <v>918.10599999999999</v>
      </c>
      <c r="AJ394" s="17">
        <v>819.19</v>
      </c>
      <c r="AK394" s="17">
        <v>860.43600000000004</v>
      </c>
      <c r="AL394" s="17">
        <v>881.3</v>
      </c>
      <c r="AM394" s="17">
        <v>870.05200000000002</v>
      </c>
      <c r="AN394" s="17">
        <v>870.05200000000002</v>
      </c>
      <c r="AO394" s="17">
        <v>852.96500000000003</v>
      </c>
      <c r="AP394" s="17">
        <v>878.60400000000004</v>
      </c>
    </row>
    <row r="395" spans="1:42" x14ac:dyDescent="0.35">
      <c r="A395" s="52"/>
      <c r="B395" s="17">
        <v>789.23599999999999</v>
      </c>
      <c r="C395" s="17">
        <v>789.23599999999999</v>
      </c>
      <c r="D395" s="17">
        <v>795.05899999999997</v>
      </c>
      <c r="E395" s="17">
        <v>830.42399999999998</v>
      </c>
      <c r="F395" s="17">
        <v>828.39599999999996</v>
      </c>
      <c r="G395" s="17">
        <v>845.55399999999997</v>
      </c>
      <c r="H395" s="17">
        <v>823.92</v>
      </c>
      <c r="I395" s="17">
        <v>793.90899999999999</v>
      </c>
      <c r="J395" s="17">
        <v>812.45500000000004</v>
      </c>
      <c r="K395" s="17">
        <v>826.70500000000004</v>
      </c>
      <c r="L395" s="17">
        <v>802.48199999999997</v>
      </c>
      <c r="M395" s="17">
        <v>825.56799999999998</v>
      </c>
      <c r="N395" s="17">
        <v>772.18799999999999</v>
      </c>
      <c r="O395" s="17">
        <v>836.49699999999996</v>
      </c>
      <c r="P395" s="17">
        <v>842.96</v>
      </c>
      <c r="Q395" s="17">
        <v>829.52800000000002</v>
      </c>
      <c r="R395" s="17">
        <v>831.03</v>
      </c>
      <c r="S395" s="17">
        <v>834.15499999999997</v>
      </c>
      <c r="T395" s="17">
        <v>871.80700000000002</v>
      </c>
      <c r="U395" s="17">
        <v>848.09299999999996</v>
      </c>
      <c r="V395" s="17">
        <v>828.11500000000001</v>
      </c>
      <c r="W395" s="17">
        <v>789.10400000000004</v>
      </c>
      <c r="X395" s="17">
        <v>798.01400000000001</v>
      </c>
      <c r="Y395" s="17">
        <v>779.15700000000004</v>
      </c>
      <c r="Z395" s="17">
        <v>819.86599999999999</v>
      </c>
      <c r="AA395" s="17">
        <v>858.91099999999994</v>
      </c>
      <c r="AB395" s="17">
        <v>752.24400000000003</v>
      </c>
      <c r="AC395" s="17">
        <v>761.96600000000001</v>
      </c>
      <c r="AD395" s="17">
        <v>880.04</v>
      </c>
      <c r="AE395" s="17">
        <v>867.76800000000003</v>
      </c>
      <c r="AF395" s="17">
        <v>866.37599999999998</v>
      </c>
      <c r="AG395" s="17">
        <v>918.81700000000001</v>
      </c>
      <c r="AH395" s="17">
        <v>918.81700000000001</v>
      </c>
      <c r="AI395" s="17">
        <v>918.81700000000001</v>
      </c>
      <c r="AJ395" s="17">
        <v>819.27300000000002</v>
      </c>
      <c r="AK395" s="17">
        <v>862.48199999999997</v>
      </c>
      <c r="AL395" s="17">
        <v>881.404</v>
      </c>
      <c r="AM395" s="17">
        <v>871.00199999999995</v>
      </c>
      <c r="AN395" s="17">
        <v>871.00199999999995</v>
      </c>
      <c r="AO395" s="17">
        <v>853.66099999999994</v>
      </c>
      <c r="AP395" s="17">
        <v>878.97400000000005</v>
      </c>
    </row>
    <row r="396" spans="1:42" x14ac:dyDescent="0.35">
      <c r="A396" s="52"/>
      <c r="B396" s="17">
        <v>789.36599999999999</v>
      </c>
      <c r="C396" s="17">
        <v>789.36599999999999</v>
      </c>
      <c r="D396" s="17">
        <v>796.82600000000002</v>
      </c>
      <c r="E396" s="17">
        <v>831.08600000000001</v>
      </c>
      <c r="F396" s="17">
        <v>828.755</v>
      </c>
      <c r="G396" s="17">
        <v>845.74400000000003</v>
      </c>
      <c r="H396" s="17">
        <v>825.43799999999999</v>
      </c>
      <c r="I396" s="17">
        <v>794.71600000000001</v>
      </c>
      <c r="J396" s="17">
        <v>812.66600000000005</v>
      </c>
      <c r="K396" s="17">
        <v>826.75400000000002</v>
      </c>
      <c r="L396" s="17">
        <v>802.49900000000002</v>
      </c>
      <c r="M396" s="17">
        <v>825.89599999999996</v>
      </c>
      <c r="N396" s="17">
        <v>772.33199999999999</v>
      </c>
      <c r="O396" s="17">
        <v>837.05899999999997</v>
      </c>
      <c r="P396" s="17">
        <v>844.95299999999997</v>
      </c>
      <c r="Q396" s="17">
        <v>830.63199999999995</v>
      </c>
      <c r="R396" s="17">
        <v>831.24699999999996</v>
      </c>
      <c r="S396" s="17">
        <v>834.49699999999996</v>
      </c>
      <c r="T396" s="17">
        <v>871.86</v>
      </c>
      <c r="U396" s="17">
        <v>848.63400000000001</v>
      </c>
      <c r="V396" s="17">
        <v>829.11800000000005</v>
      </c>
      <c r="W396" s="17">
        <v>790.69899999999996</v>
      </c>
      <c r="X396" s="17">
        <v>798.779</v>
      </c>
      <c r="Y396" s="17">
        <v>779.47199999999998</v>
      </c>
      <c r="Z396" s="17">
        <v>821.49800000000005</v>
      </c>
      <c r="AA396" s="17">
        <v>859.13199999999995</v>
      </c>
      <c r="AB396" s="17">
        <v>753.17399999999998</v>
      </c>
      <c r="AC396" s="17">
        <v>762.81899999999996</v>
      </c>
      <c r="AD396" s="17">
        <v>880.11800000000005</v>
      </c>
      <c r="AE396" s="17">
        <v>869.13199999999995</v>
      </c>
      <c r="AF396" s="17">
        <v>866.52300000000002</v>
      </c>
      <c r="AG396" s="17">
        <v>919.01700000000005</v>
      </c>
      <c r="AH396" s="17">
        <v>919.01700000000005</v>
      </c>
      <c r="AI396" s="17">
        <v>919.01700000000005</v>
      </c>
      <c r="AJ396" s="17">
        <v>819.38300000000004</v>
      </c>
      <c r="AK396" s="17">
        <v>862.63499999999999</v>
      </c>
      <c r="AL396" s="17">
        <v>881.58</v>
      </c>
      <c r="AM396" s="17">
        <v>871.274</v>
      </c>
      <c r="AN396" s="17">
        <v>871.274</v>
      </c>
      <c r="AO396" s="17">
        <v>854.68200000000002</v>
      </c>
      <c r="AP396" s="17">
        <v>879.28</v>
      </c>
    </row>
    <row r="397" spans="1:42" x14ac:dyDescent="0.35">
      <c r="A397" s="52"/>
      <c r="B397" s="17">
        <v>789.93700000000001</v>
      </c>
      <c r="C397" s="17">
        <v>789.93700000000001</v>
      </c>
      <c r="D397" s="17">
        <v>797.26900000000001</v>
      </c>
      <c r="E397" s="17">
        <v>831.178</v>
      </c>
      <c r="F397" s="17">
        <v>828.98099999999999</v>
      </c>
      <c r="G397" s="17">
        <v>846.13499999999999</v>
      </c>
      <c r="H397" s="17">
        <v>825.67600000000004</v>
      </c>
      <c r="I397" s="17">
        <v>795.57299999999998</v>
      </c>
      <c r="J397" s="17">
        <v>812.80399999999997</v>
      </c>
      <c r="K397" s="17">
        <v>826.85</v>
      </c>
      <c r="L397" s="17">
        <v>802.64</v>
      </c>
      <c r="M397" s="17">
        <v>825.93</v>
      </c>
      <c r="N397" s="17">
        <v>773.25599999999997</v>
      </c>
      <c r="O397" s="17">
        <v>837.37800000000004</v>
      </c>
      <c r="P397" s="17">
        <v>846.14400000000001</v>
      </c>
      <c r="Q397" s="17">
        <v>831.46199999999999</v>
      </c>
      <c r="R397" s="17">
        <v>831.56299999999999</v>
      </c>
      <c r="S397" s="17">
        <v>834.77700000000004</v>
      </c>
      <c r="T397" s="17">
        <v>871.95100000000002</v>
      </c>
      <c r="U397" s="17">
        <v>849.23</v>
      </c>
      <c r="V397" s="17">
        <v>830.06500000000005</v>
      </c>
      <c r="W397" s="17">
        <v>790.86199999999997</v>
      </c>
      <c r="X397" s="17">
        <v>798.85699999999997</v>
      </c>
      <c r="Y397" s="17">
        <v>780.49199999999996</v>
      </c>
      <c r="Z397" s="17">
        <v>822.27499999999998</v>
      </c>
      <c r="AA397" s="17">
        <v>859.34799999999996</v>
      </c>
      <c r="AB397" s="17">
        <v>753.27</v>
      </c>
      <c r="AC397" s="17">
        <v>763.12699999999995</v>
      </c>
      <c r="AD397" s="17">
        <v>880.46299999999997</v>
      </c>
      <c r="AE397" s="17">
        <v>869.351</v>
      </c>
      <c r="AF397" s="17">
        <v>866.60199999999998</v>
      </c>
      <c r="AG397" s="17">
        <v>919.21799999999996</v>
      </c>
      <c r="AH397" s="17">
        <v>919.21799999999996</v>
      </c>
      <c r="AI397" s="17">
        <v>919.21799999999996</v>
      </c>
      <c r="AJ397" s="17">
        <v>819.471</v>
      </c>
      <c r="AK397" s="17">
        <v>862.97</v>
      </c>
      <c r="AL397" s="17">
        <v>882.04399999999998</v>
      </c>
      <c r="AM397" s="17">
        <v>871.60900000000004</v>
      </c>
      <c r="AN397" s="17">
        <v>871.60900000000004</v>
      </c>
      <c r="AO397" s="17">
        <v>854.93600000000004</v>
      </c>
      <c r="AP397" s="17">
        <v>880.35199999999998</v>
      </c>
    </row>
    <row r="398" spans="1:42" x14ac:dyDescent="0.35">
      <c r="A398" s="52"/>
      <c r="B398" s="17">
        <v>790.005</v>
      </c>
      <c r="C398" s="17">
        <v>790.005</v>
      </c>
      <c r="D398" s="17">
        <v>797.32600000000002</v>
      </c>
      <c r="E398" s="17">
        <v>832.33500000000004</v>
      </c>
      <c r="F398" s="17">
        <v>829.87400000000002</v>
      </c>
      <c r="G398" s="17">
        <v>847.03599999999994</v>
      </c>
      <c r="H398" s="17">
        <v>826.07899999999995</v>
      </c>
      <c r="I398" s="17">
        <v>795.93200000000002</v>
      </c>
      <c r="J398" s="17">
        <v>814.654</v>
      </c>
      <c r="K398" s="17">
        <v>827.23299999999995</v>
      </c>
      <c r="L398" s="17">
        <v>804.10599999999999</v>
      </c>
      <c r="M398" s="17">
        <v>825.96600000000001</v>
      </c>
      <c r="N398" s="17">
        <v>773.93499999999995</v>
      </c>
      <c r="O398" s="17">
        <v>837.62099999999998</v>
      </c>
      <c r="P398" s="17">
        <v>846.59699999999998</v>
      </c>
      <c r="Q398" s="17">
        <v>831.56200000000001</v>
      </c>
      <c r="R398" s="17">
        <v>833.71400000000006</v>
      </c>
      <c r="S398" s="17">
        <v>835.60900000000004</v>
      </c>
      <c r="T398" s="17">
        <v>872.08</v>
      </c>
      <c r="U398" s="17">
        <v>849.48500000000001</v>
      </c>
      <c r="V398" s="17">
        <v>830.19</v>
      </c>
      <c r="W398" s="17">
        <v>791.41700000000003</v>
      </c>
      <c r="X398" s="17">
        <v>799.89200000000005</v>
      </c>
      <c r="Y398" s="17">
        <v>781.05499999999995</v>
      </c>
      <c r="Z398" s="17">
        <v>822.86</v>
      </c>
      <c r="AA398" s="17">
        <v>859.45</v>
      </c>
      <c r="AB398" s="17">
        <v>753.54700000000003</v>
      </c>
      <c r="AC398" s="17">
        <v>763.69799999999998</v>
      </c>
      <c r="AD398" s="17">
        <v>880.72299999999996</v>
      </c>
      <c r="AE398" s="17">
        <v>869.57299999999998</v>
      </c>
      <c r="AF398" s="17">
        <v>868.03</v>
      </c>
      <c r="AG398" s="17">
        <v>919.51</v>
      </c>
      <c r="AH398" s="17">
        <v>919.51</v>
      </c>
      <c r="AI398" s="17">
        <v>919.51</v>
      </c>
      <c r="AJ398" s="17">
        <v>819.52099999999996</v>
      </c>
      <c r="AK398" s="17">
        <v>863.06700000000001</v>
      </c>
      <c r="AL398" s="17">
        <v>882.20799999999997</v>
      </c>
      <c r="AM398" s="17">
        <v>871.77200000000005</v>
      </c>
      <c r="AN398" s="17">
        <v>871.77200000000005</v>
      </c>
      <c r="AO398" s="17">
        <v>855.53099999999995</v>
      </c>
      <c r="AP398" s="17">
        <v>880.46500000000003</v>
      </c>
    </row>
    <row r="399" spans="1:42" x14ac:dyDescent="0.35">
      <c r="A399" s="52"/>
      <c r="B399" s="17">
        <v>790.41600000000005</v>
      </c>
      <c r="C399" s="17">
        <v>790.41600000000005</v>
      </c>
      <c r="D399" s="17">
        <v>798.05100000000004</v>
      </c>
      <c r="E399" s="17">
        <v>832.58</v>
      </c>
      <c r="F399" s="17">
        <v>829.96299999999997</v>
      </c>
      <c r="G399" s="17">
        <v>847.24800000000005</v>
      </c>
      <c r="H399" s="17">
        <v>826.57799999999997</v>
      </c>
      <c r="I399" s="17">
        <v>797.11500000000001</v>
      </c>
      <c r="J399" s="17">
        <v>814.87300000000005</v>
      </c>
      <c r="K399" s="17">
        <v>828.59799999999996</v>
      </c>
      <c r="L399" s="17">
        <v>804.43700000000001</v>
      </c>
      <c r="M399" s="17">
        <v>826.08299999999997</v>
      </c>
      <c r="N399" s="17">
        <v>773.98099999999999</v>
      </c>
      <c r="O399" s="17">
        <v>837.94600000000003</v>
      </c>
      <c r="P399" s="17">
        <v>847.29499999999996</v>
      </c>
      <c r="Q399" s="17">
        <v>831.76599999999996</v>
      </c>
      <c r="R399" s="17">
        <v>834.01800000000003</v>
      </c>
      <c r="S399" s="17">
        <v>835.88</v>
      </c>
      <c r="T399" s="17">
        <v>873.63599999999997</v>
      </c>
      <c r="U399" s="17">
        <v>849.69200000000001</v>
      </c>
      <c r="V399" s="17">
        <v>830.851</v>
      </c>
      <c r="W399" s="17">
        <v>792.81200000000001</v>
      </c>
      <c r="X399" s="17">
        <v>800.35900000000004</v>
      </c>
      <c r="Y399" s="17">
        <v>781.476</v>
      </c>
      <c r="Z399" s="17">
        <v>825.774</v>
      </c>
      <c r="AA399" s="17">
        <v>859.68600000000004</v>
      </c>
      <c r="AB399" s="17">
        <v>753.85199999999998</v>
      </c>
      <c r="AC399" s="17">
        <v>764.23900000000003</v>
      </c>
      <c r="AD399" s="17">
        <v>880.84299999999996</v>
      </c>
      <c r="AE399" s="17">
        <v>870.15099999999995</v>
      </c>
      <c r="AF399" s="17">
        <v>868.14</v>
      </c>
      <c r="AG399" s="17">
        <v>919.81899999999996</v>
      </c>
      <c r="AH399" s="17">
        <v>919.81899999999996</v>
      </c>
      <c r="AI399" s="17">
        <v>919.81899999999996</v>
      </c>
      <c r="AJ399" s="17">
        <v>819.70299999999997</v>
      </c>
      <c r="AK399" s="17">
        <v>863.851</v>
      </c>
      <c r="AL399" s="17">
        <v>882.29200000000003</v>
      </c>
      <c r="AM399" s="17">
        <v>872.02200000000005</v>
      </c>
      <c r="AN399" s="17">
        <v>872.02200000000005</v>
      </c>
      <c r="AO399" s="17">
        <v>856.47400000000005</v>
      </c>
      <c r="AP399" s="17">
        <v>880.774</v>
      </c>
    </row>
    <row r="400" spans="1:42" x14ac:dyDescent="0.35">
      <c r="A400" s="52"/>
      <c r="B400" s="17">
        <v>790.42600000000004</v>
      </c>
      <c r="C400" s="17">
        <v>790.42600000000004</v>
      </c>
      <c r="D400" s="17">
        <v>799.01599999999996</v>
      </c>
      <c r="E400" s="17">
        <v>833.20399999999995</v>
      </c>
      <c r="F400" s="17">
        <v>830.274</v>
      </c>
      <c r="G400" s="17">
        <v>847.61800000000005</v>
      </c>
      <c r="H400" s="17">
        <v>826.73199999999997</v>
      </c>
      <c r="I400" s="17">
        <v>797.41300000000001</v>
      </c>
      <c r="J400" s="17">
        <v>815.38199999999995</v>
      </c>
      <c r="K400" s="17">
        <v>829.16700000000003</v>
      </c>
      <c r="L400" s="17">
        <v>804.87099999999998</v>
      </c>
      <c r="M400" s="17">
        <v>826.18499999999995</v>
      </c>
      <c r="N400" s="17">
        <v>774.68799999999999</v>
      </c>
      <c r="O400" s="17">
        <v>838.47400000000005</v>
      </c>
      <c r="P400" s="17">
        <v>847.43100000000004</v>
      </c>
      <c r="Q400" s="17">
        <v>832.08500000000004</v>
      </c>
      <c r="R400" s="17">
        <v>834.26599999999996</v>
      </c>
      <c r="S400" s="17">
        <v>836.57399999999996</v>
      </c>
      <c r="T400" s="17">
        <v>874.03300000000002</v>
      </c>
      <c r="U400" s="17">
        <v>850.30399999999997</v>
      </c>
      <c r="V400" s="17">
        <v>831.13099999999997</v>
      </c>
      <c r="W400" s="17">
        <v>792.82100000000003</v>
      </c>
      <c r="X400" s="17">
        <v>800.74400000000003</v>
      </c>
      <c r="Y400" s="17">
        <v>781.77200000000005</v>
      </c>
      <c r="Z400" s="17">
        <v>826.15599999999995</v>
      </c>
      <c r="AA400" s="17">
        <v>860.38199999999995</v>
      </c>
      <c r="AB400" s="17">
        <v>754.41899999999998</v>
      </c>
      <c r="AC400" s="17">
        <v>765.11</v>
      </c>
      <c r="AD400" s="17">
        <v>880.94899999999996</v>
      </c>
      <c r="AE400" s="17">
        <v>870.61099999999999</v>
      </c>
      <c r="AF400" s="17">
        <v>868.79899999999998</v>
      </c>
      <c r="AG400" s="17">
        <v>921.23</v>
      </c>
      <c r="AH400" s="17">
        <v>921.23</v>
      </c>
      <c r="AI400" s="17">
        <v>921.23</v>
      </c>
      <c r="AJ400" s="17">
        <v>820.81100000000004</v>
      </c>
      <c r="AK400" s="17">
        <v>864.58100000000002</v>
      </c>
      <c r="AL400" s="17">
        <v>882.45</v>
      </c>
      <c r="AM400" s="17">
        <v>873.67200000000003</v>
      </c>
      <c r="AN400" s="17">
        <v>873.67200000000003</v>
      </c>
      <c r="AO400" s="17">
        <v>856.70399999999995</v>
      </c>
      <c r="AP400" s="17">
        <v>881.40099999999995</v>
      </c>
    </row>
    <row r="401" spans="1:42" x14ac:dyDescent="0.35">
      <c r="A401" s="52"/>
      <c r="B401" s="17">
        <v>790.75800000000004</v>
      </c>
      <c r="C401" s="17">
        <v>790.75800000000004</v>
      </c>
      <c r="D401" s="17">
        <v>799.29200000000003</v>
      </c>
      <c r="E401" s="17">
        <v>833.86500000000001</v>
      </c>
      <c r="F401" s="17">
        <v>830.83500000000004</v>
      </c>
      <c r="G401" s="17">
        <v>847.75900000000001</v>
      </c>
      <c r="H401" s="17">
        <v>826.82899999999995</v>
      </c>
      <c r="I401" s="17">
        <v>797.66099999999994</v>
      </c>
      <c r="J401" s="17">
        <v>816.38400000000001</v>
      </c>
      <c r="K401" s="17">
        <v>829.29100000000005</v>
      </c>
      <c r="L401" s="17">
        <v>805.73199999999997</v>
      </c>
      <c r="M401" s="17">
        <v>826.98599999999999</v>
      </c>
      <c r="N401" s="17">
        <v>775.30100000000004</v>
      </c>
      <c r="O401" s="17">
        <v>838.54</v>
      </c>
      <c r="P401" s="17">
        <v>848.447</v>
      </c>
      <c r="Q401" s="17">
        <v>832.50400000000002</v>
      </c>
      <c r="R401" s="17">
        <v>834.553</v>
      </c>
      <c r="S401" s="17">
        <v>836.89499999999998</v>
      </c>
      <c r="T401" s="17">
        <v>874.74</v>
      </c>
      <c r="U401" s="17">
        <v>850.54399999999998</v>
      </c>
      <c r="V401" s="17">
        <v>831.54499999999996</v>
      </c>
      <c r="W401" s="17">
        <v>793.17200000000003</v>
      </c>
      <c r="X401" s="17">
        <v>801.96500000000003</v>
      </c>
      <c r="Y401" s="17">
        <v>782.70899999999995</v>
      </c>
      <c r="Z401" s="17">
        <v>826.65599999999995</v>
      </c>
      <c r="AA401" s="17">
        <v>860.56500000000005</v>
      </c>
      <c r="AB401" s="17">
        <v>754.56399999999996</v>
      </c>
      <c r="AC401" s="17">
        <v>765.80600000000004</v>
      </c>
      <c r="AD401" s="17">
        <v>882.154</v>
      </c>
      <c r="AE401" s="17">
        <v>870.75400000000002</v>
      </c>
      <c r="AF401" s="17">
        <v>869.80700000000002</v>
      </c>
      <c r="AG401" s="17">
        <v>921.62699999999995</v>
      </c>
      <c r="AH401" s="17">
        <v>921.62699999999995</v>
      </c>
      <c r="AI401" s="17">
        <v>921.62699999999995</v>
      </c>
      <c r="AJ401" s="17">
        <v>820.89400000000001</v>
      </c>
      <c r="AK401" s="17">
        <v>864.59900000000005</v>
      </c>
      <c r="AL401" s="17">
        <v>882.54</v>
      </c>
      <c r="AM401" s="17">
        <v>875.09500000000003</v>
      </c>
      <c r="AN401" s="17">
        <v>875.09500000000003</v>
      </c>
      <c r="AO401" s="17">
        <v>858.85299999999995</v>
      </c>
      <c r="AP401" s="17">
        <v>881.49800000000005</v>
      </c>
    </row>
    <row r="402" spans="1:42" x14ac:dyDescent="0.35">
      <c r="A402" s="52"/>
      <c r="B402" s="17">
        <v>790.83900000000006</v>
      </c>
      <c r="C402" s="17">
        <v>790.83900000000006</v>
      </c>
      <c r="D402" s="17">
        <v>799.68499999999995</v>
      </c>
      <c r="E402" s="17">
        <v>834.41200000000003</v>
      </c>
      <c r="F402" s="17">
        <v>830.85699999999997</v>
      </c>
      <c r="G402" s="17">
        <v>848.48400000000004</v>
      </c>
      <c r="H402" s="17">
        <v>827.048</v>
      </c>
      <c r="I402" s="17">
        <v>797.83299999999997</v>
      </c>
      <c r="J402" s="17">
        <v>816.41200000000003</v>
      </c>
      <c r="K402" s="17">
        <v>829.327</v>
      </c>
      <c r="L402" s="17">
        <v>805.84199999999998</v>
      </c>
      <c r="M402" s="17">
        <v>827.10699999999997</v>
      </c>
      <c r="N402" s="17">
        <v>775.83500000000004</v>
      </c>
      <c r="O402" s="17">
        <v>839.53899999999999</v>
      </c>
      <c r="P402" s="17">
        <v>848.73900000000003</v>
      </c>
      <c r="Q402" s="17">
        <v>832.64300000000003</v>
      </c>
      <c r="R402" s="17">
        <v>834.60799999999995</v>
      </c>
      <c r="S402" s="17">
        <v>837.06500000000005</v>
      </c>
      <c r="T402" s="17">
        <v>875.01599999999996</v>
      </c>
      <c r="U402" s="17">
        <v>851.12300000000005</v>
      </c>
      <c r="V402" s="17">
        <v>831.60599999999999</v>
      </c>
      <c r="W402" s="17">
        <v>793.17600000000004</v>
      </c>
      <c r="X402" s="17">
        <v>802.22799999999995</v>
      </c>
      <c r="Y402" s="17">
        <v>782.952</v>
      </c>
      <c r="Z402" s="17">
        <v>826.803</v>
      </c>
      <c r="AA402" s="17">
        <v>861.54499999999996</v>
      </c>
      <c r="AB402" s="17">
        <v>755.06500000000005</v>
      </c>
      <c r="AC402" s="17">
        <v>768.53399999999999</v>
      </c>
      <c r="AD402" s="17">
        <v>882.60400000000004</v>
      </c>
      <c r="AE402" s="17">
        <v>871.005</v>
      </c>
      <c r="AF402" s="17">
        <v>871.50400000000002</v>
      </c>
      <c r="AG402" s="17">
        <v>921.65899999999999</v>
      </c>
      <c r="AH402" s="17">
        <v>921.65899999999999</v>
      </c>
      <c r="AI402" s="17">
        <v>921.65899999999999</v>
      </c>
      <c r="AJ402" s="17">
        <v>821.10199999999998</v>
      </c>
      <c r="AK402" s="17">
        <v>864.654</v>
      </c>
      <c r="AL402" s="17">
        <v>883.35500000000002</v>
      </c>
      <c r="AM402" s="17">
        <v>876.02599999999995</v>
      </c>
      <c r="AN402" s="17">
        <v>876.02599999999995</v>
      </c>
      <c r="AO402" s="17">
        <v>860.34500000000003</v>
      </c>
      <c r="AP402" s="17">
        <v>881.69399999999996</v>
      </c>
    </row>
    <row r="403" spans="1:42" x14ac:dyDescent="0.35">
      <c r="A403" s="52"/>
      <c r="B403" s="17">
        <v>791.02700000000004</v>
      </c>
      <c r="C403" s="17">
        <v>791.02700000000004</v>
      </c>
      <c r="D403" s="17">
        <v>799.97400000000005</v>
      </c>
      <c r="E403" s="17">
        <v>834.58900000000006</v>
      </c>
      <c r="F403" s="17">
        <v>831.04700000000003</v>
      </c>
      <c r="G403" s="17">
        <v>848.93</v>
      </c>
      <c r="H403" s="17">
        <v>827.63800000000003</v>
      </c>
      <c r="I403" s="17">
        <v>799.726</v>
      </c>
      <c r="J403" s="17">
        <v>817.08799999999997</v>
      </c>
      <c r="K403" s="17">
        <v>829.36300000000006</v>
      </c>
      <c r="L403" s="17">
        <v>806.71400000000006</v>
      </c>
      <c r="M403" s="17">
        <v>827.74699999999996</v>
      </c>
      <c r="N403" s="17">
        <v>775.91600000000005</v>
      </c>
      <c r="O403" s="17">
        <v>839.93299999999999</v>
      </c>
      <c r="P403" s="17">
        <v>848.88499999999999</v>
      </c>
      <c r="Q403" s="17">
        <v>832.76700000000005</v>
      </c>
      <c r="R403" s="17">
        <v>834.85599999999999</v>
      </c>
      <c r="S403" s="17">
        <v>838.76499999999999</v>
      </c>
      <c r="T403" s="17">
        <v>875.16300000000001</v>
      </c>
      <c r="U403" s="17">
        <v>851.35500000000002</v>
      </c>
      <c r="V403" s="17">
        <v>833.76700000000005</v>
      </c>
      <c r="W403" s="17">
        <v>793.19100000000003</v>
      </c>
      <c r="X403" s="17">
        <v>802.84199999999998</v>
      </c>
      <c r="Y403" s="17">
        <v>783.32</v>
      </c>
      <c r="Z403" s="17">
        <v>827.94</v>
      </c>
      <c r="AA403" s="17">
        <v>861.63699999999994</v>
      </c>
      <c r="AB403" s="17">
        <v>755.69500000000005</v>
      </c>
      <c r="AC403" s="17">
        <v>769.00800000000004</v>
      </c>
      <c r="AD403" s="17">
        <v>883.73299999999995</v>
      </c>
      <c r="AE403" s="17">
        <v>871.19299999999998</v>
      </c>
      <c r="AF403" s="17">
        <v>872.11099999999999</v>
      </c>
      <c r="AG403" s="17">
        <v>921.70799999999997</v>
      </c>
      <c r="AH403" s="17">
        <v>921.70799999999997</v>
      </c>
      <c r="AI403" s="17">
        <v>921.70799999999997</v>
      </c>
      <c r="AJ403" s="17">
        <v>821.90099999999995</v>
      </c>
      <c r="AK403" s="17">
        <v>866.5</v>
      </c>
      <c r="AL403" s="17">
        <v>883.74800000000005</v>
      </c>
      <c r="AM403" s="17">
        <v>876.52800000000002</v>
      </c>
      <c r="AN403" s="17">
        <v>876.52800000000002</v>
      </c>
      <c r="AO403" s="17">
        <v>862.95500000000004</v>
      </c>
      <c r="AP403" s="17">
        <v>881.86500000000001</v>
      </c>
    </row>
    <row r="404" spans="1:42" x14ac:dyDescent="0.35">
      <c r="A404" s="52"/>
      <c r="B404" s="17">
        <v>791.48299999999995</v>
      </c>
      <c r="C404" s="17">
        <v>791.48299999999995</v>
      </c>
      <c r="D404" s="17">
        <v>800.68700000000001</v>
      </c>
      <c r="E404" s="17">
        <v>835.84500000000003</v>
      </c>
      <c r="F404" s="17">
        <v>831.16</v>
      </c>
      <c r="G404" s="17">
        <v>848.97900000000004</v>
      </c>
      <c r="H404" s="17">
        <v>828.39700000000005</v>
      </c>
      <c r="I404" s="17">
        <v>800.101</v>
      </c>
      <c r="J404" s="17">
        <v>817.33900000000006</v>
      </c>
      <c r="K404" s="17">
        <v>830.03300000000002</v>
      </c>
      <c r="L404" s="17">
        <v>806.9</v>
      </c>
      <c r="M404" s="17">
        <v>827.82899999999995</v>
      </c>
      <c r="N404" s="17">
        <v>775.94799999999998</v>
      </c>
      <c r="O404" s="17">
        <v>840.33199999999999</v>
      </c>
      <c r="P404" s="17">
        <v>848.97500000000002</v>
      </c>
      <c r="Q404" s="17">
        <v>833.50599999999997</v>
      </c>
      <c r="R404" s="17">
        <v>834.96799999999996</v>
      </c>
      <c r="S404" s="17">
        <v>839.09799999999996</v>
      </c>
      <c r="T404" s="17">
        <v>875.53700000000003</v>
      </c>
      <c r="U404" s="17">
        <v>851.86599999999999</v>
      </c>
      <c r="V404" s="17">
        <v>837.53</v>
      </c>
      <c r="W404" s="17">
        <v>793.61199999999997</v>
      </c>
      <c r="X404" s="17">
        <v>803.48800000000006</v>
      </c>
      <c r="Y404" s="17">
        <v>783.404</v>
      </c>
      <c r="Z404" s="17">
        <v>829.19799999999998</v>
      </c>
      <c r="AA404" s="17">
        <v>862.39499999999998</v>
      </c>
      <c r="AB404" s="17">
        <v>756.98400000000004</v>
      </c>
      <c r="AC404" s="17">
        <v>769.04399999999998</v>
      </c>
      <c r="AD404" s="17">
        <v>887.80399999999997</v>
      </c>
      <c r="AE404" s="17">
        <v>871.60900000000004</v>
      </c>
      <c r="AF404" s="17">
        <v>872.90899999999999</v>
      </c>
      <c r="AG404" s="17">
        <v>921.76</v>
      </c>
      <c r="AH404" s="17">
        <v>921.76</v>
      </c>
      <c r="AI404" s="17">
        <v>921.76</v>
      </c>
      <c r="AJ404" s="17">
        <v>822.02</v>
      </c>
      <c r="AK404" s="17">
        <v>866.77700000000004</v>
      </c>
      <c r="AL404" s="17">
        <v>883.78800000000001</v>
      </c>
      <c r="AM404" s="17">
        <v>876.96699999999998</v>
      </c>
      <c r="AN404" s="17">
        <v>876.96699999999998</v>
      </c>
      <c r="AO404" s="17">
        <v>864.70600000000002</v>
      </c>
      <c r="AP404" s="17">
        <v>882.16399999999999</v>
      </c>
    </row>
    <row r="405" spans="1:42" x14ac:dyDescent="0.35">
      <c r="A405" s="52"/>
      <c r="B405" s="17">
        <v>792.404</v>
      </c>
      <c r="C405" s="17">
        <v>792.404</v>
      </c>
      <c r="D405" s="17">
        <v>802.33299999999997</v>
      </c>
      <c r="E405" s="17">
        <v>836.66200000000003</v>
      </c>
      <c r="F405" s="17">
        <v>831.39599999999996</v>
      </c>
      <c r="G405" s="17">
        <v>849.572</v>
      </c>
      <c r="H405" s="17">
        <v>828.64499999999998</v>
      </c>
      <c r="I405" s="17">
        <v>800.54399999999998</v>
      </c>
      <c r="J405" s="17">
        <v>817.35299999999995</v>
      </c>
      <c r="K405" s="17">
        <v>830.15099999999995</v>
      </c>
      <c r="L405" s="17">
        <v>807.19399999999996</v>
      </c>
      <c r="M405" s="17">
        <v>828.08900000000006</v>
      </c>
      <c r="N405" s="17">
        <v>775.98599999999999</v>
      </c>
      <c r="O405" s="17">
        <v>840.57</v>
      </c>
      <c r="P405" s="17">
        <v>849.63400000000001</v>
      </c>
      <c r="Q405" s="17">
        <v>833.74199999999996</v>
      </c>
      <c r="R405" s="17">
        <v>835.36300000000006</v>
      </c>
      <c r="S405" s="17">
        <v>839.70100000000002</v>
      </c>
      <c r="T405" s="17">
        <v>876.04600000000005</v>
      </c>
      <c r="U405" s="17">
        <v>852.09199999999998</v>
      </c>
      <c r="V405" s="17">
        <v>837.84299999999996</v>
      </c>
      <c r="W405" s="17">
        <v>793.88099999999997</v>
      </c>
      <c r="X405" s="17">
        <v>803.50400000000002</v>
      </c>
      <c r="Y405" s="17">
        <v>783.553</v>
      </c>
      <c r="Z405" s="17">
        <v>829.79</v>
      </c>
      <c r="AA405" s="17">
        <v>863.33100000000002</v>
      </c>
      <c r="AB405" s="17">
        <v>757.29600000000005</v>
      </c>
      <c r="AC405" s="17">
        <v>769.16399999999999</v>
      </c>
      <c r="AD405" s="17">
        <v>887.93499999999995</v>
      </c>
      <c r="AE405" s="17">
        <v>873.08</v>
      </c>
      <c r="AF405" s="17">
        <v>873.02700000000004</v>
      </c>
      <c r="AG405" s="17">
        <v>922.07500000000005</v>
      </c>
      <c r="AH405" s="17">
        <v>922.07500000000005</v>
      </c>
      <c r="AI405" s="17">
        <v>922.07500000000005</v>
      </c>
      <c r="AJ405" s="17">
        <v>822.72</v>
      </c>
      <c r="AK405" s="17">
        <v>867.15800000000002</v>
      </c>
      <c r="AL405" s="17">
        <v>883.93499999999995</v>
      </c>
      <c r="AM405" s="17">
        <v>879.31500000000005</v>
      </c>
      <c r="AN405" s="17">
        <v>879.31500000000005</v>
      </c>
      <c r="AO405" s="17">
        <v>864.74900000000002</v>
      </c>
      <c r="AP405" s="17">
        <v>882.74</v>
      </c>
    </row>
    <row r="406" spans="1:42" x14ac:dyDescent="0.35">
      <c r="A406" s="52"/>
      <c r="B406" s="17">
        <v>793.03200000000004</v>
      </c>
      <c r="C406" s="17">
        <v>793.03200000000004</v>
      </c>
      <c r="D406" s="17">
        <v>802.49300000000005</v>
      </c>
      <c r="E406" s="17">
        <v>837.58299999999997</v>
      </c>
      <c r="F406" s="17">
        <v>831.452</v>
      </c>
      <c r="G406" s="17">
        <v>849.99300000000005</v>
      </c>
      <c r="H406" s="17">
        <v>828.87900000000002</v>
      </c>
      <c r="I406" s="17">
        <v>800.86099999999999</v>
      </c>
      <c r="J406" s="17">
        <v>817.58500000000004</v>
      </c>
      <c r="K406" s="17">
        <v>830.34</v>
      </c>
      <c r="L406" s="17">
        <v>807.48699999999997</v>
      </c>
      <c r="M406" s="17">
        <v>828.10299999999995</v>
      </c>
      <c r="N406" s="17">
        <v>776.23299999999995</v>
      </c>
      <c r="O406" s="17">
        <v>841.60400000000004</v>
      </c>
      <c r="P406" s="17">
        <v>850.12099999999998</v>
      </c>
      <c r="Q406" s="17">
        <v>835.70799999999997</v>
      </c>
      <c r="R406" s="17">
        <v>835.73699999999997</v>
      </c>
      <c r="S406" s="17">
        <v>840.14400000000001</v>
      </c>
      <c r="T406" s="17">
        <v>876.16</v>
      </c>
      <c r="U406" s="17">
        <v>854.26499999999999</v>
      </c>
      <c r="V406" s="17">
        <v>838.18200000000002</v>
      </c>
      <c r="W406" s="17">
        <v>793.94200000000001</v>
      </c>
      <c r="X406" s="17">
        <v>804.12099999999998</v>
      </c>
      <c r="Y406" s="17">
        <v>784.74699999999996</v>
      </c>
      <c r="Z406" s="17">
        <v>831.35799999999995</v>
      </c>
      <c r="AA406" s="17">
        <v>863.51599999999996</v>
      </c>
      <c r="AB406" s="17">
        <v>757.73500000000001</v>
      </c>
      <c r="AC406" s="17">
        <v>772.23599999999999</v>
      </c>
      <c r="AD406" s="17">
        <v>888.06799999999998</v>
      </c>
      <c r="AE406" s="17">
        <v>873.76800000000003</v>
      </c>
      <c r="AF406" s="17">
        <v>873.39300000000003</v>
      </c>
      <c r="AG406" s="17">
        <v>922.94500000000005</v>
      </c>
      <c r="AH406" s="17">
        <v>922.94500000000005</v>
      </c>
      <c r="AI406" s="17">
        <v>922.94500000000005</v>
      </c>
      <c r="AJ406" s="17">
        <v>822.85199999999998</v>
      </c>
      <c r="AK406" s="17">
        <v>867.89700000000005</v>
      </c>
      <c r="AL406" s="17">
        <v>884.54499999999996</v>
      </c>
      <c r="AM406" s="17">
        <v>879.51700000000005</v>
      </c>
      <c r="AN406" s="17">
        <v>879.51700000000005</v>
      </c>
      <c r="AO406" s="17">
        <v>865.81500000000005</v>
      </c>
      <c r="AP406" s="17">
        <v>883.36599999999999</v>
      </c>
    </row>
    <row r="407" spans="1:42" x14ac:dyDescent="0.35">
      <c r="A407" s="52"/>
      <c r="B407" s="17">
        <v>793.38499999999999</v>
      </c>
      <c r="C407" s="17">
        <v>793.38499999999999</v>
      </c>
      <c r="D407" s="17">
        <v>803.14300000000003</v>
      </c>
      <c r="E407" s="17">
        <v>837.60900000000004</v>
      </c>
      <c r="F407" s="17">
        <v>831.70899999999995</v>
      </c>
      <c r="G407" s="17">
        <v>850.28800000000001</v>
      </c>
      <c r="H407" s="17">
        <v>829.06200000000001</v>
      </c>
      <c r="I407" s="17">
        <v>801.875</v>
      </c>
      <c r="J407" s="17">
        <v>817.90800000000002</v>
      </c>
      <c r="K407" s="17">
        <v>830.46900000000005</v>
      </c>
      <c r="L407" s="17">
        <v>807.85</v>
      </c>
      <c r="M407" s="17">
        <v>828.26599999999996</v>
      </c>
      <c r="N407" s="17">
        <v>776.846</v>
      </c>
      <c r="O407" s="17">
        <v>841.89099999999996</v>
      </c>
      <c r="P407" s="17">
        <v>850.52700000000004</v>
      </c>
      <c r="Q407" s="17">
        <v>835.73500000000001</v>
      </c>
      <c r="R407" s="17">
        <v>835.94500000000005</v>
      </c>
      <c r="S407" s="17">
        <v>840.50599999999997</v>
      </c>
      <c r="T407" s="17">
        <v>877.10500000000002</v>
      </c>
      <c r="U407" s="17">
        <v>856.35199999999998</v>
      </c>
      <c r="V407" s="17">
        <v>840.21400000000006</v>
      </c>
      <c r="W407" s="17">
        <v>794.29399999999998</v>
      </c>
      <c r="X407" s="17">
        <v>804.12599999999998</v>
      </c>
      <c r="Y407" s="17">
        <v>785.31200000000001</v>
      </c>
      <c r="Z407" s="17">
        <v>831.46299999999997</v>
      </c>
      <c r="AA407" s="17">
        <v>863.827</v>
      </c>
      <c r="AB407" s="17">
        <v>757.91200000000003</v>
      </c>
      <c r="AC407" s="17">
        <v>772.23900000000003</v>
      </c>
      <c r="AD407" s="17">
        <v>888.24599999999998</v>
      </c>
      <c r="AE407" s="17">
        <v>873.88199999999995</v>
      </c>
      <c r="AF407" s="17">
        <v>873.91499999999996</v>
      </c>
      <c r="AG407" s="17">
        <v>924.39</v>
      </c>
      <c r="AH407" s="17">
        <v>924.39</v>
      </c>
      <c r="AI407" s="17">
        <v>924.39</v>
      </c>
      <c r="AJ407" s="17">
        <v>823.18799999999999</v>
      </c>
      <c r="AK407" s="17">
        <v>868.06799999999998</v>
      </c>
      <c r="AL407" s="17">
        <v>884.86900000000003</v>
      </c>
      <c r="AM407" s="17">
        <v>879.62400000000002</v>
      </c>
      <c r="AN407" s="17">
        <v>879.62400000000002</v>
      </c>
      <c r="AO407" s="17">
        <v>866.12900000000002</v>
      </c>
      <c r="AP407" s="17">
        <v>883.84900000000005</v>
      </c>
    </row>
    <row r="408" spans="1:42" x14ac:dyDescent="0.35">
      <c r="A408" s="52"/>
      <c r="B408" s="17">
        <v>793.58399999999995</v>
      </c>
      <c r="C408" s="17">
        <v>793.58399999999995</v>
      </c>
      <c r="D408" s="17">
        <v>803.29899999999998</v>
      </c>
      <c r="E408" s="17">
        <v>838.31500000000005</v>
      </c>
      <c r="F408" s="17">
        <v>832.07600000000002</v>
      </c>
      <c r="G408" s="17">
        <v>850.47500000000002</v>
      </c>
      <c r="H408" s="17">
        <v>829.36099999999999</v>
      </c>
      <c r="I408" s="17">
        <v>801.89400000000001</v>
      </c>
      <c r="J408" s="17">
        <v>817.94200000000001</v>
      </c>
      <c r="K408" s="17">
        <v>830.505</v>
      </c>
      <c r="L408" s="17">
        <v>810.07299999999998</v>
      </c>
      <c r="M408" s="17">
        <v>828.33699999999999</v>
      </c>
      <c r="N408" s="17">
        <v>777.14499999999998</v>
      </c>
      <c r="O408" s="17">
        <v>842.58699999999999</v>
      </c>
      <c r="P408" s="17">
        <v>851.35400000000004</v>
      </c>
      <c r="Q408" s="17">
        <v>836.71500000000003</v>
      </c>
      <c r="R408" s="17">
        <v>836.98699999999997</v>
      </c>
      <c r="S408" s="17">
        <v>840.55100000000004</v>
      </c>
      <c r="T408" s="17">
        <v>878.31799999999998</v>
      </c>
      <c r="U408" s="17">
        <v>856.46500000000003</v>
      </c>
      <c r="V408" s="17">
        <v>840.60699999999997</v>
      </c>
      <c r="W408" s="17">
        <v>794.31100000000004</v>
      </c>
      <c r="X408" s="17">
        <v>806.24800000000005</v>
      </c>
      <c r="Y408" s="17">
        <v>788.33199999999999</v>
      </c>
      <c r="Z408" s="17">
        <v>831.59299999999996</v>
      </c>
      <c r="AA408" s="17">
        <v>865.53200000000004</v>
      </c>
      <c r="AB408" s="17">
        <v>759.31</v>
      </c>
      <c r="AC408" s="17">
        <v>773.82799999999997</v>
      </c>
      <c r="AD408" s="17">
        <v>888.654</v>
      </c>
      <c r="AE408" s="17">
        <v>874.39499999999998</v>
      </c>
      <c r="AF408" s="17">
        <v>874.41099999999994</v>
      </c>
      <c r="AG408" s="17">
        <v>924.81200000000001</v>
      </c>
      <c r="AH408" s="17">
        <v>924.81200000000001</v>
      </c>
      <c r="AI408" s="17">
        <v>924.81200000000001</v>
      </c>
      <c r="AJ408" s="17">
        <v>823.45100000000002</v>
      </c>
      <c r="AK408" s="17">
        <v>868.08900000000006</v>
      </c>
      <c r="AL408" s="17">
        <v>884.87</v>
      </c>
      <c r="AM408" s="17">
        <v>880.12199999999996</v>
      </c>
      <c r="AN408" s="17">
        <v>880.12199999999996</v>
      </c>
      <c r="AO408" s="17">
        <v>866.47199999999998</v>
      </c>
      <c r="AP408" s="17">
        <v>885.36800000000005</v>
      </c>
    </row>
    <row r="409" spans="1:42" x14ac:dyDescent="0.35">
      <c r="A409" s="52"/>
      <c r="B409" s="17">
        <v>795.702</v>
      </c>
      <c r="C409" s="17">
        <v>795.702</v>
      </c>
      <c r="D409" s="17">
        <v>804.68600000000004</v>
      </c>
      <c r="E409" s="17">
        <v>838.51800000000003</v>
      </c>
      <c r="F409" s="17">
        <v>832.19399999999996</v>
      </c>
      <c r="G409" s="17">
        <v>850.59199999999998</v>
      </c>
      <c r="H409" s="17">
        <v>829.41899999999998</v>
      </c>
      <c r="I409" s="17">
        <v>803.48099999999999</v>
      </c>
      <c r="J409" s="17">
        <v>818.101</v>
      </c>
      <c r="K409" s="17">
        <v>830.70699999999999</v>
      </c>
      <c r="L409" s="17">
        <v>810.10599999999999</v>
      </c>
      <c r="M409" s="17">
        <v>828.34799999999996</v>
      </c>
      <c r="N409" s="17">
        <v>777.18200000000002</v>
      </c>
      <c r="O409" s="17">
        <v>842.83199999999999</v>
      </c>
      <c r="P409" s="17">
        <v>851.48599999999999</v>
      </c>
      <c r="Q409" s="17">
        <v>837.72500000000002</v>
      </c>
      <c r="R409" s="17">
        <v>837.16800000000001</v>
      </c>
      <c r="S409" s="17">
        <v>840.76700000000005</v>
      </c>
      <c r="T409" s="17">
        <v>878.64700000000005</v>
      </c>
      <c r="U409" s="17">
        <v>857.11</v>
      </c>
      <c r="V409" s="17">
        <v>841.79300000000001</v>
      </c>
      <c r="W409" s="17">
        <v>794.51499999999999</v>
      </c>
      <c r="X409" s="17">
        <v>806.39099999999996</v>
      </c>
      <c r="Y409" s="17">
        <v>790.745</v>
      </c>
      <c r="Z409" s="17">
        <v>831.61199999999997</v>
      </c>
      <c r="AA409" s="17">
        <v>865.58799999999997</v>
      </c>
      <c r="AB409" s="17">
        <v>759.524</v>
      </c>
      <c r="AC409" s="17">
        <v>775.83</v>
      </c>
      <c r="AD409" s="17">
        <v>888.673</v>
      </c>
      <c r="AE409" s="17">
        <v>874.447</v>
      </c>
      <c r="AF409" s="17">
        <v>874.71199999999999</v>
      </c>
      <c r="AG409" s="17">
        <v>924.94100000000003</v>
      </c>
      <c r="AH409" s="17">
        <v>924.94100000000003</v>
      </c>
      <c r="AI409" s="17">
        <v>924.94100000000003</v>
      </c>
      <c r="AJ409" s="17">
        <v>825.995</v>
      </c>
      <c r="AK409" s="17">
        <v>869.00599999999997</v>
      </c>
      <c r="AL409" s="17">
        <v>885.05700000000002</v>
      </c>
      <c r="AM409" s="17">
        <v>881.33100000000002</v>
      </c>
      <c r="AN409" s="17">
        <v>881.33100000000002</v>
      </c>
      <c r="AO409" s="17">
        <v>866.673</v>
      </c>
      <c r="AP409" s="17">
        <v>885.67600000000004</v>
      </c>
    </row>
    <row r="410" spans="1:42" x14ac:dyDescent="0.35">
      <c r="A410" s="52"/>
      <c r="B410" s="17">
        <v>795.90700000000004</v>
      </c>
      <c r="C410" s="17">
        <v>795.90700000000004</v>
      </c>
      <c r="D410" s="17">
        <v>805.19200000000001</v>
      </c>
      <c r="E410" s="17">
        <v>838.75800000000004</v>
      </c>
      <c r="F410" s="17">
        <v>832.221</v>
      </c>
      <c r="G410" s="17">
        <v>850.92499999999995</v>
      </c>
      <c r="H410" s="17">
        <v>829.827</v>
      </c>
      <c r="I410" s="17">
        <v>804.47</v>
      </c>
      <c r="J410" s="17">
        <v>818.14700000000005</v>
      </c>
      <c r="K410" s="17">
        <v>830.78700000000003</v>
      </c>
      <c r="L410" s="17">
        <v>811.35599999999999</v>
      </c>
      <c r="M410" s="17">
        <v>828.53300000000002</v>
      </c>
      <c r="N410" s="17">
        <v>777.54399999999998</v>
      </c>
      <c r="O410" s="17">
        <v>842.976</v>
      </c>
      <c r="P410" s="17">
        <v>851.68600000000004</v>
      </c>
      <c r="Q410" s="17">
        <v>839.46799999999996</v>
      </c>
      <c r="R410" s="17">
        <v>837.779</v>
      </c>
      <c r="S410" s="17">
        <v>841.04399999999998</v>
      </c>
      <c r="T410" s="17">
        <v>878.95799999999997</v>
      </c>
      <c r="U410" s="17">
        <v>859.03899999999999</v>
      </c>
      <c r="V410" s="17">
        <v>842.73299999999995</v>
      </c>
      <c r="W410" s="17">
        <v>794.53899999999999</v>
      </c>
      <c r="X410" s="17">
        <v>806.54899999999998</v>
      </c>
      <c r="Y410" s="17">
        <v>790.976</v>
      </c>
      <c r="Z410" s="17">
        <v>832.39300000000003</v>
      </c>
      <c r="AA410" s="17">
        <v>865.71900000000005</v>
      </c>
      <c r="AB410" s="17">
        <v>760.59299999999996</v>
      </c>
      <c r="AC410" s="17">
        <v>776.62</v>
      </c>
      <c r="AD410" s="17">
        <v>889.06700000000001</v>
      </c>
      <c r="AE410" s="17">
        <v>874.93600000000004</v>
      </c>
      <c r="AF410" s="17">
        <v>875.34900000000005</v>
      </c>
      <c r="AG410" s="17">
        <v>925.30200000000002</v>
      </c>
      <c r="AH410" s="17">
        <v>925.30200000000002</v>
      </c>
      <c r="AI410" s="17">
        <v>925.30200000000002</v>
      </c>
      <c r="AJ410" s="17">
        <v>826.149</v>
      </c>
      <c r="AK410" s="17">
        <v>869.04</v>
      </c>
      <c r="AL410" s="17">
        <v>885.22400000000005</v>
      </c>
      <c r="AM410" s="17">
        <v>881.50300000000004</v>
      </c>
      <c r="AN410" s="17">
        <v>881.50300000000004</v>
      </c>
      <c r="AO410" s="17">
        <v>867.41600000000005</v>
      </c>
      <c r="AP410" s="17">
        <v>886.62400000000002</v>
      </c>
    </row>
    <row r="411" spans="1:42" x14ac:dyDescent="0.35">
      <c r="A411" s="52"/>
      <c r="B411" s="17">
        <v>796.21600000000001</v>
      </c>
      <c r="C411" s="17">
        <v>796.21600000000001</v>
      </c>
      <c r="D411" s="17">
        <v>805.75599999999997</v>
      </c>
      <c r="E411" s="17">
        <v>839.07100000000003</v>
      </c>
      <c r="F411" s="17">
        <v>832.74099999999999</v>
      </c>
      <c r="G411" s="17">
        <v>851.07899999999995</v>
      </c>
      <c r="H411" s="17">
        <v>830.245</v>
      </c>
      <c r="I411" s="17">
        <v>804.87699999999995</v>
      </c>
      <c r="J411" s="17">
        <v>818.84799999999996</v>
      </c>
      <c r="K411" s="17">
        <v>831.83199999999999</v>
      </c>
      <c r="L411" s="17">
        <v>812.24099999999999</v>
      </c>
      <c r="M411" s="17">
        <v>828.59199999999998</v>
      </c>
      <c r="N411" s="17">
        <v>778.36400000000003</v>
      </c>
      <c r="O411" s="17">
        <v>843.49199999999996</v>
      </c>
      <c r="P411" s="17">
        <v>851.72</v>
      </c>
      <c r="Q411" s="17">
        <v>840.00599999999997</v>
      </c>
      <c r="R411" s="17">
        <v>838.03399999999999</v>
      </c>
      <c r="S411" s="17">
        <v>841.18899999999996</v>
      </c>
      <c r="T411" s="17">
        <v>879.77200000000005</v>
      </c>
      <c r="U411" s="17">
        <v>860.06100000000004</v>
      </c>
      <c r="V411" s="17">
        <v>843.63</v>
      </c>
      <c r="W411" s="17">
        <v>794.82299999999998</v>
      </c>
      <c r="X411" s="17">
        <v>809.41099999999994</v>
      </c>
      <c r="Y411" s="17">
        <v>791.37</v>
      </c>
      <c r="Z411" s="17">
        <v>832.52200000000005</v>
      </c>
      <c r="AA411" s="17">
        <v>865.80799999999999</v>
      </c>
      <c r="AB411" s="17">
        <v>760.88</v>
      </c>
      <c r="AC411" s="17">
        <v>777.16600000000005</v>
      </c>
      <c r="AD411" s="17">
        <v>889.84400000000005</v>
      </c>
      <c r="AE411" s="17">
        <v>875.03599999999994</v>
      </c>
      <c r="AF411" s="17">
        <v>875.38300000000004</v>
      </c>
      <c r="AG411" s="17">
        <v>925.34500000000003</v>
      </c>
      <c r="AH411" s="17">
        <v>925.34500000000003</v>
      </c>
      <c r="AI411" s="17">
        <v>925.34500000000003</v>
      </c>
      <c r="AJ411" s="17">
        <v>826.85</v>
      </c>
      <c r="AK411" s="17">
        <v>869.17399999999998</v>
      </c>
      <c r="AL411" s="17">
        <v>885.36400000000003</v>
      </c>
      <c r="AM411" s="17">
        <v>882.30700000000002</v>
      </c>
      <c r="AN411" s="17">
        <v>882.30700000000002</v>
      </c>
      <c r="AO411" s="17">
        <v>868.04</v>
      </c>
      <c r="AP411" s="17">
        <v>886.79399999999998</v>
      </c>
    </row>
    <row r="412" spans="1:42" x14ac:dyDescent="0.35">
      <c r="A412" s="52"/>
      <c r="B412" s="17">
        <v>796.3</v>
      </c>
      <c r="C412" s="17">
        <v>796.3</v>
      </c>
      <c r="D412" s="17">
        <v>806.04600000000005</v>
      </c>
      <c r="E412" s="17">
        <v>839.83299999999997</v>
      </c>
      <c r="F412" s="17">
        <v>833.19899999999996</v>
      </c>
      <c r="G412" s="17">
        <v>852.02599999999995</v>
      </c>
      <c r="H412" s="17">
        <v>830.43200000000002</v>
      </c>
      <c r="I412" s="17">
        <v>805.17700000000002</v>
      </c>
      <c r="J412" s="17">
        <v>819.75400000000002</v>
      </c>
      <c r="K412" s="17">
        <v>831.86</v>
      </c>
      <c r="L412" s="17">
        <v>812.76400000000001</v>
      </c>
      <c r="M412" s="17">
        <v>828.61599999999999</v>
      </c>
      <c r="N412" s="17">
        <v>778.48699999999997</v>
      </c>
      <c r="O412" s="17">
        <v>844.255</v>
      </c>
      <c r="P412" s="17">
        <v>853.13900000000001</v>
      </c>
      <c r="Q412" s="17">
        <v>840.13</v>
      </c>
      <c r="R412" s="17">
        <v>838.31299999999999</v>
      </c>
      <c r="S412" s="17">
        <v>841.33699999999999</v>
      </c>
      <c r="T412" s="17">
        <v>879.827</v>
      </c>
      <c r="U412" s="17">
        <v>860.07899999999995</v>
      </c>
      <c r="V412" s="17">
        <v>844.51900000000001</v>
      </c>
      <c r="W412" s="17">
        <v>795.64800000000002</v>
      </c>
      <c r="X412" s="17">
        <v>809.51</v>
      </c>
      <c r="Y412" s="17">
        <v>791.90800000000002</v>
      </c>
      <c r="Z412" s="17">
        <v>832.83399999999995</v>
      </c>
      <c r="AA412" s="17">
        <v>867.16700000000003</v>
      </c>
      <c r="AB412" s="17">
        <v>761.51700000000005</v>
      </c>
      <c r="AC412" s="17">
        <v>777.36500000000001</v>
      </c>
      <c r="AD412" s="17">
        <v>889.91600000000005</v>
      </c>
      <c r="AE412" s="17">
        <v>875.673</v>
      </c>
      <c r="AF412" s="17">
        <v>875.59900000000005</v>
      </c>
      <c r="AG412" s="17">
        <v>925.70799999999997</v>
      </c>
      <c r="AH412" s="17">
        <v>925.70799999999997</v>
      </c>
      <c r="AI412" s="17">
        <v>925.70799999999997</v>
      </c>
      <c r="AJ412" s="17">
        <v>827.51400000000001</v>
      </c>
      <c r="AK412" s="17">
        <v>869.24900000000002</v>
      </c>
      <c r="AL412" s="17">
        <v>885.41200000000003</v>
      </c>
      <c r="AM412" s="17">
        <v>883.40599999999995</v>
      </c>
      <c r="AN412" s="17">
        <v>883.40599999999995</v>
      </c>
      <c r="AO412" s="17">
        <v>868.19</v>
      </c>
      <c r="AP412" s="17">
        <v>887.44</v>
      </c>
    </row>
    <row r="413" spans="1:42" x14ac:dyDescent="0.35">
      <c r="A413" s="52"/>
      <c r="B413" s="17">
        <v>796.35900000000004</v>
      </c>
      <c r="C413" s="17">
        <v>796.35900000000004</v>
      </c>
      <c r="D413" s="17">
        <v>806.41499999999996</v>
      </c>
      <c r="E413" s="17">
        <v>840.721</v>
      </c>
      <c r="F413" s="17">
        <v>833.92700000000002</v>
      </c>
      <c r="G413" s="17">
        <v>853.58199999999999</v>
      </c>
      <c r="H413" s="17">
        <v>830.51300000000003</v>
      </c>
      <c r="I413" s="17">
        <v>805.18899999999996</v>
      </c>
      <c r="J413" s="17">
        <v>819.83500000000004</v>
      </c>
      <c r="K413" s="17">
        <v>832.149</v>
      </c>
      <c r="L413" s="17">
        <v>816.00800000000004</v>
      </c>
      <c r="M413" s="17">
        <v>828.76099999999997</v>
      </c>
      <c r="N413" s="17">
        <v>778.70399999999995</v>
      </c>
      <c r="O413" s="17">
        <v>844.98500000000001</v>
      </c>
      <c r="P413" s="17">
        <v>853.31</v>
      </c>
      <c r="Q413" s="17">
        <v>840.90899999999999</v>
      </c>
      <c r="R413" s="17">
        <v>839.10900000000004</v>
      </c>
      <c r="S413" s="17">
        <v>842.15599999999995</v>
      </c>
      <c r="T413" s="17">
        <v>880.14400000000001</v>
      </c>
      <c r="U413" s="17">
        <v>860.21100000000001</v>
      </c>
      <c r="V413" s="17">
        <v>845.11400000000003</v>
      </c>
      <c r="W413" s="17">
        <v>795.82299999999998</v>
      </c>
      <c r="X413" s="17">
        <v>809.94</v>
      </c>
      <c r="Y413" s="17">
        <v>791.947</v>
      </c>
      <c r="Z413" s="17">
        <v>833.06700000000001</v>
      </c>
      <c r="AA413" s="17">
        <v>867.56799999999998</v>
      </c>
      <c r="AB413" s="17">
        <v>762.20299999999997</v>
      </c>
      <c r="AC413" s="17">
        <v>779.82299999999998</v>
      </c>
      <c r="AD413" s="17">
        <v>889.99900000000002</v>
      </c>
      <c r="AE413" s="17">
        <v>875.67399999999998</v>
      </c>
      <c r="AF413" s="17">
        <v>875.81799999999998</v>
      </c>
      <c r="AG413" s="17">
        <v>925.80499999999995</v>
      </c>
      <c r="AH413" s="17">
        <v>925.80499999999995</v>
      </c>
      <c r="AI413" s="17">
        <v>925.80499999999995</v>
      </c>
      <c r="AJ413" s="17">
        <v>827.64300000000003</v>
      </c>
      <c r="AK413" s="17">
        <v>870.35400000000004</v>
      </c>
      <c r="AL413" s="17">
        <v>886.21</v>
      </c>
      <c r="AM413" s="17">
        <v>884.12599999999998</v>
      </c>
      <c r="AN413" s="17">
        <v>884.12599999999998</v>
      </c>
      <c r="AO413" s="17">
        <v>869.37900000000002</v>
      </c>
      <c r="AP413" s="17">
        <v>888.26400000000001</v>
      </c>
    </row>
    <row r="414" spans="1:42" x14ac:dyDescent="0.35">
      <c r="A414" s="52"/>
      <c r="B414" s="17">
        <v>796.64200000000005</v>
      </c>
      <c r="C414" s="17">
        <v>796.64200000000005</v>
      </c>
      <c r="D414" s="17">
        <v>806.43799999999999</v>
      </c>
      <c r="E414" s="17">
        <v>840.98800000000006</v>
      </c>
      <c r="F414" s="17">
        <v>834.11500000000001</v>
      </c>
      <c r="G414" s="17">
        <v>854.33100000000002</v>
      </c>
      <c r="H414" s="17">
        <v>830.65300000000002</v>
      </c>
      <c r="I414" s="17">
        <v>806.35299999999995</v>
      </c>
      <c r="J414" s="17">
        <v>819.98699999999997</v>
      </c>
      <c r="K414" s="17">
        <v>832.18</v>
      </c>
      <c r="L414" s="17">
        <v>816.18799999999999</v>
      </c>
      <c r="M414" s="17">
        <v>829.85900000000004</v>
      </c>
      <c r="N414" s="17">
        <v>778.78099999999995</v>
      </c>
      <c r="O414" s="17">
        <v>846.95399999999995</v>
      </c>
      <c r="P414" s="17">
        <v>854.44200000000001</v>
      </c>
      <c r="Q414" s="17">
        <v>840.98199999999997</v>
      </c>
      <c r="R414" s="17">
        <v>839.24099999999999</v>
      </c>
      <c r="S414" s="17">
        <v>844.04100000000005</v>
      </c>
      <c r="T414" s="17">
        <v>880.70600000000002</v>
      </c>
      <c r="U414" s="17">
        <v>860.327</v>
      </c>
      <c r="V414" s="17">
        <v>845.52700000000004</v>
      </c>
      <c r="W414" s="17">
        <v>795.90099999999995</v>
      </c>
      <c r="X414" s="17">
        <v>810.029</v>
      </c>
      <c r="Y414" s="17">
        <v>793.88199999999995</v>
      </c>
      <c r="Z414" s="17">
        <v>833.28599999999994</v>
      </c>
      <c r="AA414" s="17">
        <v>869.35299999999995</v>
      </c>
      <c r="AB414" s="17">
        <v>765.64499999999998</v>
      </c>
      <c r="AC414" s="17">
        <v>781.50099999999998</v>
      </c>
      <c r="AD414" s="17">
        <v>890.13300000000004</v>
      </c>
      <c r="AE414" s="17">
        <v>876.22799999999995</v>
      </c>
      <c r="AF414" s="17">
        <v>875.95100000000002</v>
      </c>
      <c r="AG414" s="17">
        <v>926.22299999999996</v>
      </c>
      <c r="AH414" s="17">
        <v>926.22299999999996</v>
      </c>
      <c r="AI414" s="17">
        <v>926.22299999999996</v>
      </c>
      <c r="AJ414" s="17">
        <v>827.70600000000002</v>
      </c>
      <c r="AK414" s="17">
        <v>870.51700000000005</v>
      </c>
      <c r="AL414" s="17">
        <v>886.221</v>
      </c>
      <c r="AM414" s="17">
        <v>885.64300000000003</v>
      </c>
      <c r="AN414" s="17">
        <v>885.64300000000003</v>
      </c>
      <c r="AO414" s="17">
        <v>869.63800000000003</v>
      </c>
      <c r="AP414" s="17">
        <v>888.82399999999996</v>
      </c>
    </row>
    <row r="415" spans="1:42" x14ac:dyDescent="0.35">
      <c r="A415" s="52"/>
      <c r="B415" s="17">
        <v>797.68600000000004</v>
      </c>
      <c r="C415" s="17">
        <v>797.68600000000004</v>
      </c>
      <c r="D415" s="17">
        <v>806.447</v>
      </c>
      <c r="E415" s="17">
        <v>841.07</v>
      </c>
      <c r="F415" s="17">
        <v>834.322</v>
      </c>
      <c r="G415" s="17">
        <v>854.42100000000005</v>
      </c>
      <c r="H415" s="17">
        <v>830.803</v>
      </c>
      <c r="I415" s="17">
        <v>807.26499999999999</v>
      </c>
      <c r="J415" s="17">
        <v>820.33500000000004</v>
      </c>
      <c r="K415" s="17">
        <v>832.4</v>
      </c>
      <c r="L415" s="17">
        <v>817.25400000000002</v>
      </c>
      <c r="M415" s="17">
        <v>830.10699999999997</v>
      </c>
      <c r="N415" s="17">
        <v>779.30899999999997</v>
      </c>
      <c r="O415" s="17">
        <v>847.31399999999996</v>
      </c>
      <c r="P415" s="17">
        <v>854.67499999999995</v>
      </c>
      <c r="Q415" s="17">
        <v>841.94899999999996</v>
      </c>
      <c r="R415" s="17">
        <v>840.37800000000004</v>
      </c>
      <c r="S415" s="17">
        <v>847.84500000000003</v>
      </c>
      <c r="T415" s="17">
        <v>880.76199999999994</v>
      </c>
      <c r="U415" s="17">
        <v>861.94</v>
      </c>
      <c r="V415" s="17">
        <v>846.63499999999999</v>
      </c>
      <c r="W415" s="17">
        <v>796.61500000000001</v>
      </c>
      <c r="X415" s="17">
        <v>810.12199999999996</v>
      </c>
      <c r="Y415" s="17">
        <v>794.25699999999995</v>
      </c>
      <c r="Z415" s="17">
        <v>833.61599999999999</v>
      </c>
      <c r="AA415" s="17">
        <v>870.43600000000004</v>
      </c>
      <c r="AB415" s="17">
        <v>765.88199999999995</v>
      </c>
      <c r="AC415" s="17">
        <v>781.89800000000002</v>
      </c>
      <c r="AD415" s="17">
        <v>890.53899999999999</v>
      </c>
      <c r="AE415" s="17">
        <v>878.71400000000006</v>
      </c>
      <c r="AF415" s="17">
        <v>876.58</v>
      </c>
      <c r="AG415" s="17">
        <v>926.971</v>
      </c>
      <c r="AH415" s="17">
        <v>926.971</v>
      </c>
      <c r="AI415" s="17">
        <v>926.971</v>
      </c>
      <c r="AJ415" s="17">
        <v>829.76800000000003</v>
      </c>
      <c r="AK415" s="17">
        <v>870.55499999999995</v>
      </c>
      <c r="AL415" s="17">
        <v>886.96299999999997</v>
      </c>
      <c r="AM415" s="17">
        <v>885.77200000000005</v>
      </c>
      <c r="AN415" s="17">
        <v>885.77200000000005</v>
      </c>
      <c r="AO415" s="17">
        <v>871.25900000000001</v>
      </c>
      <c r="AP415" s="17">
        <v>889.35299999999995</v>
      </c>
    </row>
    <row r="416" spans="1:42" x14ac:dyDescent="0.35">
      <c r="A416" s="52"/>
      <c r="B416" s="17">
        <v>798.19299999999998</v>
      </c>
      <c r="C416" s="17">
        <v>798.19299999999998</v>
      </c>
      <c r="D416" s="17">
        <v>806.44799999999998</v>
      </c>
      <c r="E416" s="17">
        <v>841.4</v>
      </c>
      <c r="F416" s="17">
        <v>835.21299999999997</v>
      </c>
      <c r="G416" s="17">
        <v>854.57299999999998</v>
      </c>
      <c r="H416" s="17">
        <v>831.274</v>
      </c>
      <c r="I416" s="17">
        <v>807.93499999999995</v>
      </c>
      <c r="J416" s="17">
        <v>820.68499999999995</v>
      </c>
      <c r="K416" s="17">
        <v>832.54</v>
      </c>
      <c r="L416" s="17">
        <v>818.23400000000004</v>
      </c>
      <c r="M416" s="17">
        <v>830.11099999999999</v>
      </c>
      <c r="N416" s="17">
        <v>779.54100000000005</v>
      </c>
      <c r="O416" s="17">
        <v>849.12900000000002</v>
      </c>
      <c r="P416" s="17">
        <v>855.36900000000003</v>
      </c>
      <c r="Q416" s="17">
        <v>842.25800000000004</v>
      </c>
      <c r="R416" s="17">
        <v>840.39200000000005</v>
      </c>
      <c r="S416" s="17">
        <v>848.3</v>
      </c>
      <c r="T416" s="17">
        <v>881.45299999999997</v>
      </c>
      <c r="U416" s="17">
        <v>861.98800000000006</v>
      </c>
      <c r="V416" s="17">
        <v>846.90700000000004</v>
      </c>
      <c r="W416" s="17">
        <v>797.09900000000005</v>
      </c>
      <c r="X416" s="17">
        <v>811.11699999999996</v>
      </c>
      <c r="Y416" s="17">
        <v>797.12</v>
      </c>
      <c r="Z416" s="17">
        <v>835.74</v>
      </c>
      <c r="AA416" s="17">
        <v>870.71699999999998</v>
      </c>
      <c r="AB416" s="17">
        <v>766.44600000000003</v>
      </c>
      <c r="AC416" s="17">
        <v>782.84500000000003</v>
      </c>
      <c r="AD416" s="17">
        <v>891.09100000000001</v>
      </c>
      <c r="AE416" s="17">
        <v>878.86</v>
      </c>
      <c r="AF416" s="17">
        <v>877.14800000000002</v>
      </c>
      <c r="AG416" s="17">
        <v>928.02200000000005</v>
      </c>
      <c r="AH416" s="17">
        <v>928.02200000000005</v>
      </c>
      <c r="AI416" s="17">
        <v>928.02200000000005</v>
      </c>
      <c r="AJ416" s="17">
        <v>830.774</v>
      </c>
      <c r="AK416" s="17">
        <v>871.11800000000005</v>
      </c>
      <c r="AL416" s="17">
        <v>887.32799999999997</v>
      </c>
      <c r="AM416" s="17">
        <v>885.84500000000003</v>
      </c>
      <c r="AN416" s="17">
        <v>885.84500000000003</v>
      </c>
      <c r="AO416" s="17">
        <v>873.07600000000002</v>
      </c>
      <c r="AP416" s="17">
        <v>889.601</v>
      </c>
    </row>
    <row r="417" spans="1:42" x14ac:dyDescent="0.35">
      <c r="A417" s="52"/>
      <c r="B417" s="17">
        <v>798.25699999999995</v>
      </c>
      <c r="C417" s="17">
        <v>798.25699999999995</v>
      </c>
      <c r="D417" s="17">
        <v>806.6</v>
      </c>
      <c r="E417" s="17">
        <v>841.56799999999998</v>
      </c>
      <c r="F417" s="17">
        <v>836.87900000000002</v>
      </c>
      <c r="G417" s="17">
        <v>854.91700000000003</v>
      </c>
      <c r="H417" s="17">
        <v>831.447</v>
      </c>
      <c r="I417" s="17">
        <v>808.22199999999998</v>
      </c>
      <c r="J417" s="17">
        <v>820.72</v>
      </c>
      <c r="K417" s="17">
        <v>832.58199999999999</v>
      </c>
      <c r="L417" s="17">
        <v>819.84500000000003</v>
      </c>
      <c r="M417" s="17">
        <v>830.48</v>
      </c>
      <c r="N417" s="17">
        <v>780.60299999999995</v>
      </c>
      <c r="O417" s="17">
        <v>849.245</v>
      </c>
      <c r="P417" s="17">
        <v>856.43499999999995</v>
      </c>
      <c r="Q417" s="17">
        <v>844.70899999999995</v>
      </c>
      <c r="R417" s="17">
        <v>841.03899999999999</v>
      </c>
      <c r="S417" s="17">
        <v>848.43200000000002</v>
      </c>
      <c r="T417" s="17">
        <v>883.08399999999995</v>
      </c>
      <c r="U417" s="17">
        <v>862.52599999999995</v>
      </c>
      <c r="V417" s="17">
        <v>847.33500000000004</v>
      </c>
      <c r="W417" s="17">
        <v>797.45</v>
      </c>
      <c r="X417" s="17">
        <v>812.2</v>
      </c>
      <c r="Y417" s="17">
        <v>798.14</v>
      </c>
      <c r="Z417" s="17">
        <v>836.18600000000004</v>
      </c>
      <c r="AA417" s="17">
        <v>870.77800000000002</v>
      </c>
      <c r="AB417" s="17">
        <v>767.55700000000002</v>
      </c>
      <c r="AC417" s="17">
        <v>783.851</v>
      </c>
      <c r="AD417" s="17">
        <v>891.245</v>
      </c>
      <c r="AE417" s="17">
        <v>879.68399999999997</v>
      </c>
      <c r="AF417" s="17">
        <v>878.11400000000003</v>
      </c>
      <c r="AG417" s="17">
        <v>928.678</v>
      </c>
      <c r="AH417" s="17">
        <v>928.678</v>
      </c>
      <c r="AI417" s="17">
        <v>928.678</v>
      </c>
      <c r="AJ417" s="17">
        <v>830.88800000000003</v>
      </c>
      <c r="AK417" s="17">
        <v>871.37</v>
      </c>
      <c r="AL417" s="17">
        <v>887.76900000000001</v>
      </c>
      <c r="AM417" s="17">
        <v>886.67600000000004</v>
      </c>
      <c r="AN417" s="17">
        <v>886.67600000000004</v>
      </c>
      <c r="AO417" s="17">
        <v>873.36099999999999</v>
      </c>
      <c r="AP417" s="17">
        <v>889.61599999999999</v>
      </c>
    </row>
    <row r="418" spans="1:42" x14ac:dyDescent="0.35">
      <c r="A418" s="52"/>
      <c r="B418" s="17">
        <v>798.52300000000002</v>
      </c>
      <c r="C418" s="17">
        <v>798.52300000000002</v>
      </c>
      <c r="D418" s="17">
        <v>808.86800000000005</v>
      </c>
      <c r="E418" s="17">
        <v>842.37800000000004</v>
      </c>
      <c r="F418" s="17">
        <v>838.82100000000003</v>
      </c>
      <c r="G418" s="17">
        <v>856.05399999999997</v>
      </c>
      <c r="H418" s="17">
        <v>831.553</v>
      </c>
      <c r="I418" s="17">
        <v>808.43399999999997</v>
      </c>
      <c r="J418" s="17">
        <v>820.827</v>
      </c>
      <c r="K418" s="17">
        <v>833.11599999999999</v>
      </c>
      <c r="L418" s="17">
        <v>819.846</v>
      </c>
      <c r="M418" s="17">
        <v>830.59699999999998</v>
      </c>
      <c r="N418" s="17">
        <v>780.96100000000001</v>
      </c>
      <c r="O418" s="17">
        <v>850.26800000000003</v>
      </c>
      <c r="P418" s="17">
        <v>856.53</v>
      </c>
      <c r="Q418" s="17">
        <v>845.04200000000003</v>
      </c>
      <c r="R418" s="17">
        <v>841.27700000000004</v>
      </c>
      <c r="S418" s="17">
        <v>849.25099999999998</v>
      </c>
      <c r="T418" s="17">
        <v>886.69600000000003</v>
      </c>
      <c r="U418" s="17">
        <v>863.08199999999999</v>
      </c>
      <c r="V418" s="17">
        <v>848.37900000000002</v>
      </c>
      <c r="W418" s="17">
        <v>797.48500000000001</v>
      </c>
      <c r="X418" s="17">
        <v>813.20600000000002</v>
      </c>
      <c r="Y418" s="17">
        <v>801.30899999999997</v>
      </c>
      <c r="Z418" s="17">
        <v>836.26599999999996</v>
      </c>
      <c r="AA418" s="17">
        <v>872.25</v>
      </c>
      <c r="AB418" s="17">
        <v>767.57600000000002</v>
      </c>
      <c r="AC418" s="17">
        <v>784.22699999999998</v>
      </c>
      <c r="AD418" s="17">
        <v>892.14300000000003</v>
      </c>
      <c r="AE418" s="17">
        <v>879.87300000000005</v>
      </c>
      <c r="AF418" s="17">
        <v>878.23199999999997</v>
      </c>
      <c r="AG418" s="17">
        <v>928.88199999999995</v>
      </c>
      <c r="AH418" s="17">
        <v>928.88199999999995</v>
      </c>
      <c r="AI418" s="17">
        <v>928.88199999999995</v>
      </c>
      <c r="AJ418" s="17">
        <v>831.50199999999995</v>
      </c>
      <c r="AK418" s="17">
        <v>871.85</v>
      </c>
      <c r="AL418" s="17">
        <v>887.78800000000001</v>
      </c>
      <c r="AM418" s="17">
        <v>887.40200000000004</v>
      </c>
      <c r="AN418" s="17">
        <v>887.40200000000004</v>
      </c>
      <c r="AO418" s="17">
        <v>875.17600000000004</v>
      </c>
      <c r="AP418" s="17">
        <v>889.96799999999996</v>
      </c>
    </row>
    <row r="419" spans="1:42" x14ac:dyDescent="0.35">
      <c r="A419" s="52"/>
      <c r="B419" s="17">
        <v>799.21699999999998</v>
      </c>
      <c r="C419" s="17">
        <v>799.21699999999998</v>
      </c>
      <c r="D419" s="17">
        <v>809.20699999999999</v>
      </c>
      <c r="E419" s="17">
        <v>842.58500000000004</v>
      </c>
      <c r="F419" s="17">
        <v>838.84699999999998</v>
      </c>
      <c r="G419" s="17">
        <v>856.05600000000004</v>
      </c>
      <c r="H419" s="17">
        <v>831.90200000000004</v>
      </c>
      <c r="I419" s="17">
        <v>808.95299999999997</v>
      </c>
      <c r="J419" s="17">
        <v>821.35900000000004</v>
      </c>
      <c r="K419" s="17">
        <v>833.12699999999995</v>
      </c>
      <c r="L419" s="17">
        <v>820.06200000000001</v>
      </c>
      <c r="M419" s="17">
        <v>830.87199999999996</v>
      </c>
      <c r="N419" s="17">
        <v>781.13</v>
      </c>
      <c r="O419" s="17">
        <v>851.29700000000003</v>
      </c>
      <c r="P419" s="17">
        <v>856.59400000000005</v>
      </c>
      <c r="Q419" s="17">
        <v>845.15599999999995</v>
      </c>
      <c r="R419" s="17">
        <v>841.43499999999995</v>
      </c>
      <c r="S419" s="17">
        <v>849.66</v>
      </c>
      <c r="T419" s="17">
        <v>887.01700000000005</v>
      </c>
      <c r="U419" s="17">
        <v>863.553</v>
      </c>
      <c r="V419" s="17">
        <v>848.47699999999998</v>
      </c>
      <c r="W419" s="17">
        <v>798.3</v>
      </c>
      <c r="X419" s="17">
        <v>815.33799999999997</v>
      </c>
      <c r="Y419" s="17">
        <v>802.31600000000003</v>
      </c>
      <c r="Z419" s="17">
        <v>837.02300000000002</v>
      </c>
      <c r="AA419" s="17">
        <v>872.452</v>
      </c>
      <c r="AB419" s="17">
        <v>767.98900000000003</v>
      </c>
      <c r="AC419" s="17">
        <v>784.73400000000004</v>
      </c>
      <c r="AD419" s="17">
        <v>892.69500000000005</v>
      </c>
      <c r="AE419" s="17">
        <v>879.95500000000004</v>
      </c>
      <c r="AF419" s="17">
        <v>878.26199999999994</v>
      </c>
      <c r="AG419" s="17">
        <v>929.05200000000002</v>
      </c>
      <c r="AH419" s="17">
        <v>929.05200000000002</v>
      </c>
      <c r="AI419" s="17">
        <v>929.05200000000002</v>
      </c>
      <c r="AJ419" s="17">
        <v>832.01300000000003</v>
      </c>
      <c r="AK419" s="17">
        <v>871.89700000000005</v>
      </c>
      <c r="AL419" s="17">
        <v>888.41300000000001</v>
      </c>
      <c r="AM419" s="17">
        <v>887.49400000000003</v>
      </c>
      <c r="AN419" s="17">
        <v>887.49400000000003</v>
      </c>
      <c r="AO419" s="17">
        <v>877.31200000000001</v>
      </c>
      <c r="AP419" s="17">
        <v>890.36699999999996</v>
      </c>
    </row>
    <row r="420" spans="1:42" x14ac:dyDescent="0.35">
      <c r="A420" s="52"/>
      <c r="B420" s="17">
        <v>799.33500000000004</v>
      </c>
      <c r="C420" s="17">
        <v>799.33500000000004</v>
      </c>
      <c r="D420" s="17">
        <v>810.34</v>
      </c>
      <c r="E420" s="17">
        <v>843.42200000000003</v>
      </c>
      <c r="F420" s="17">
        <v>838.94</v>
      </c>
      <c r="G420" s="17">
        <v>856.19299999999998</v>
      </c>
      <c r="H420" s="17">
        <v>832.76099999999997</v>
      </c>
      <c r="I420" s="17">
        <v>809.24099999999999</v>
      </c>
      <c r="J420" s="17">
        <v>822.71400000000006</v>
      </c>
      <c r="K420" s="17">
        <v>834.11599999999999</v>
      </c>
      <c r="L420" s="17">
        <v>820.80200000000002</v>
      </c>
      <c r="M420" s="17">
        <v>832.12</v>
      </c>
      <c r="N420" s="17">
        <v>782.03399999999999</v>
      </c>
      <c r="O420" s="17">
        <v>852.221</v>
      </c>
      <c r="P420" s="17">
        <v>856.90200000000004</v>
      </c>
      <c r="Q420" s="17">
        <v>845.45799999999997</v>
      </c>
      <c r="R420" s="17">
        <v>842.25400000000002</v>
      </c>
      <c r="S420" s="17">
        <v>850.279</v>
      </c>
      <c r="T420" s="17">
        <v>887.779</v>
      </c>
      <c r="U420" s="17">
        <v>864.68299999999999</v>
      </c>
      <c r="V420" s="17">
        <v>849.04200000000003</v>
      </c>
      <c r="W420" s="17">
        <v>798.39599999999996</v>
      </c>
      <c r="X420" s="17">
        <v>815.46199999999999</v>
      </c>
      <c r="Y420" s="17">
        <v>802.46699999999998</v>
      </c>
      <c r="Z420" s="17">
        <v>837.81600000000003</v>
      </c>
      <c r="AA420" s="17">
        <v>872.49400000000003</v>
      </c>
      <c r="AB420" s="17">
        <v>770.39599999999996</v>
      </c>
      <c r="AC420" s="17">
        <v>785.154</v>
      </c>
      <c r="AD420" s="17">
        <v>892.83500000000004</v>
      </c>
      <c r="AE420" s="17">
        <v>880.51099999999997</v>
      </c>
      <c r="AF420" s="17">
        <v>878.327</v>
      </c>
      <c r="AG420" s="17">
        <v>929.12800000000004</v>
      </c>
      <c r="AH420" s="17">
        <v>929.12800000000004</v>
      </c>
      <c r="AI420" s="17">
        <v>929.12800000000004</v>
      </c>
      <c r="AJ420" s="17">
        <v>832.34900000000005</v>
      </c>
      <c r="AK420" s="17">
        <v>872.96100000000001</v>
      </c>
      <c r="AL420" s="17">
        <v>889.34500000000003</v>
      </c>
      <c r="AM420" s="17">
        <v>887.99599999999998</v>
      </c>
      <c r="AN420" s="17">
        <v>887.99599999999998</v>
      </c>
      <c r="AO420" s="17">
        <v>878.56200000000001</v>
      </c>
      <c r="AP420" s="17">
        <v>890.54700000000003</v>
      </c>
    </row>
    <row r="421" spans="1:42" x14ac:dyDescent="0.35">
      <c r="A421" s="52"/>
      <c r="B421" s="17">
        <v>799.66399999999999</v>
      </c>
      <c r="C421" s="17">
        <v>799.66399999999999</v>
      </c>
      <c r="D421" s="17">
        <v>810.87099999999998</v>
      </c>
      <c r="E421" s="17">
        <v>843.48800000000006</v>
      </c>
      <c r="F421" s="17">
        <v>838.97</v>
      </c>
      <c r="G421" s="17">
        <v>856.40200000000004</v>
      </c>
      <c r="H421" s="17">
        <v>833.65700000000004</v>
      </c>
      <c r="I421" s="17">
        <v>809.30799999999999</v>
      </c>
      <c r="J421" s="17">
        <v>823.029</v>
      </c>
      <c r="K421" s="17">
        <v>834.47900000000004</v>
      </c>
      <c r="L421" s="17">
        <v>821.14099999999996</v>
      </c>
      <c r="M421" s="17">
        <v>832.18399999999997</v>
      </c>
      <c r="N421" s="17">
        <v>782.24199999999996</v>
      </c>
      <c r="O421" s="17">
        <v>852.59299999999996</v>
      </c>
      <c r="P421" s="17">
        <v>857.70500000000004</v>
      </c>
      <c r="Q421" s="17">
        <v>846.96799999999996</v>
      </c>
      <c r="R421" s="17">
        <v>842.91099999999994</v>
      </c>
      <c r="S421" s="17">
        <v>852.99699999999996</v>
      </c>
      <c r="T421" s="17">
        <v>888.18399999999997</v>
      </c>
      <c r="U421" s="17">
        <v>865.81299999999999</v>
      </c>
      <c r="V421" s="17">
        <v>849.55899999999997</v>
      </c>
      <c r="W421" s="17">
        <v>798.64300000000003</v>
      </c>
      <c r="X421" s="17">
        <v>816.08799999999997</v>
      </c>
      <c r="Y421" s="17">
        <v>803.23800000000006</v>
      </c>
      <c r="Z421" s="17">
        <v>839.42399999999998</v>
      </c>
      <c r="AA421" s="17">
        <v>872.54300000000001</v>
      </c>
      <c r="AB421" s="17">
        <v>771.01900000000001</v>
      </c>
      <c r="AC421" s="17">
        <v>785.19299999999998</v>
      </c>
      <c r="AD421" s="17">
        <v>892.99900000000002</v>
      </c>
      <c r="AE421" s="17">
        <v>880.89400000000001</v>
      </c>
      <c r="AF421" s="17">
        <v>878.46699999999998</v>
      </c>
      <c r="AG421" s="17">
        <v>930.02499999999998</v>
      </c>
      <c r="AH421" s="17">
        <v>930.02499999999998</v>
      </c>
      <c r="AI421" s="17">
        <v>930.02499999999998</v>
      </c>
      <c r="AJ421" s="17">
        <v>832.87199999999996</v>
      </c>
      <c r="AK421" s="17">
        <v>873.30499999999995</v>
      </c>
      <c r="AL421" s="17">
        <v>889.61900000000003</v>
      </c>
      <c r="AM421" s="17">
        <v>889.202</v>
      </c>
      <c r="AN421" s="17">
        <v>889.202</v>
      </c>
      <c r="AO421" s="17">
        <v>880.399</v>
      </c>
      <c r="AP421" s="17">
        <v>891.09199999999998</v>
      </c>
    </row>
    <row r="422" spans="1:42" x14ac:dyDescent="0.35">
      <c r="A422" s="52"/>
      <c r="B422" s="17">
        <v>799.66899999999998</v>
      </c>
      <c r="C422" s="17">
        <v>799.66899999999998</v>
      </c>
      <c r="D422" s="17">
        <v>811.755</v>
      </c>
      <c r="E422" s="17">
        <v>843.52099999999996</v>
      </c>
      <c r="F422" s="17">
        <v>839.11699999999996</v>
      </c>
      <c r="G422" s="17">
        <v>856.83299999999997</v>
      </c>
      <c r="H422" s="17">
        <v>834.12</v>
      </c>
      <c r="I422" s="17">
        <v>809.99699999999996</v>
      </c>
      <c r="J422" s="17">
        <v>824.221</v>
      </c>
      <c r="K422" s="17">
        <v>835.76499999999999</v>
      </c>
      <c r="L422" s="17">
        <v>822.65800000000002</v>
      </c>
      <c r="M422" s="17">
        <v>833.22299999999996</v>
      </c>
      <c r="N422" s="17">
        <v>782.32299999999998</v>
      </c>
      <c r="O422" s="17">
        <v>852.83199999999999</v>
      </c>
      <c r="P422" s="17">
        <v>858.78499999999997</v>
      </c>
      <c r="Q422" s="17">
        <v>847.68100000000004</v>
      </c>
      <c r="R422" s="17">
        <v>844.27700000000004</v>
      </c>
      <c r="S422" s="17">
        <v>854.39700000000005</v>
      </c>
      <c r="T422" s="17">
        <v>889.64300000000003</v>
      </c>
      <c r="U422" s="17">
        <v>866.65099999999995</v>
      </c>
      <c r="V422" s="17">
        <v>850.23599999999999</v>
      </c>
      <c r="W422" s="17">
        <v>798.89800000000002</v>
      </c>
      <c r="X422" s="17">
        <v>816.49599999999998</v>
      </c>
      <c r="Y422" s="17">
        <v>803.84400000000005</v>
      </c>
      <c r="Z422" s="17">
        <v>839.745</v>
      </c>
      <c r="AA422" s="17">
        <v>872.64200000000005</v>
      </c>
      <c r="AB422" s="17">
        <v>771.08500000000004</v>
      </c>
      <c r="AC422" s="17">
        <v>785.52599999999995</v>
      </c>
      <c r="AD422" s="17">
        <v>893.12300000000005</v>
      </c>
      <c r="AE422" s="17">
        <v>881.78399999999999</v>
      </c>
      <c r="AF422" s="17">
        <v>878.47699999999998</v>
      </c>
      <c r="AG422" s="17">
        <v>930.27599999999995</v>
      </c>
      <c r="AH422" s="17">
        <v>930.27599999999995</v>
      </c>
      <c r="AI422" s="17">
        <v>930.27599999999995</v>
      </c>
      <c r="AJ422" s="17">
        <v>832.94100000000003</v>
      </c>
      <c r="AK422" s="17">
        <v>873.32799999999997</v>
      </c>
      <c r="AL422" s="17">
        <v>889.79100000000005</v>
      </c>
      <c r="AM422" s="17">
        <v>889.56</v>
      </c>
      <c r="AN422" s="17">
        <v>889.56</v>
      </c>
      <c r="AO422" s="17">
        <v>880.72400000000005</v>
      </c>
      <c r="AP422" s="17">
        <v>891.60299999999995</v>
      </c>
    </row>
    <row r="423" spans="1:42" x14ac:dyDescent="0.35">
      <c r="A423" s="52"/>
      <c r="B423" s="17">
        <v>800.03</v>
      </c>
      <c r="C423" s="17">
        <v>800.03</v>
      </c>
      <c r="D423" s="17">
        <v>812.27300000000002</v>
      </c>
      <c r="E423" s="17">
        <v>843.56399999999996</v>
      </c>
      <c r="F423" s="17">
        <v>839.20600000000002</v>
      </c>
      <c r="G423" s="17">
        <v>857.06600000000003</v>
      </c>
      <c r="H423" s="17">
        <v>834.39400000000001</v>
      </c>
      <c r="I423" s="17">
        <v>810.26900000000001</v>
      </c>
      <c r="J423" s="17">
        <v>824.61800000000005</v>
      </c>
      <c r="K423" s="17">
        <v>835.76700000000005</v>
      </c>
      <c r="L423" s="17">
        <v>822.70299999999997</v>
      </c>
      <c r="M423" s="17">
        <v>833.25099999999998</v>
      </c>
      <c r="N423" s="17">
        <v>782.81200000000001</v>
      </c>
      <c r="O423" s="17">
        <v>853.83199999999999</v>
      </c>
      <c r="P423" s="17">
        <v>858.87199999999996</v>
      </c>
      <c r="Q423" s="17">
        <v>847.83600000000001</v>
      </c>
      <c r="R423" s="17">
        <v>846.68499999999995</v>
      </c>
      <c r="S423" s="17">
        <v>854.40599999999995</v>
      </c>
      <c r="T423" s="17">
        <v>890.05899999999997</v>
      </c>
      <c r="U423" s="17">
        <v>866.93499999999995</v>
      </c>
      <c r="V423" s="17">
        <v>850.57500000000005</v>
      </c>
      <c r="W423" s="17">
        <v>798.971</v>
      </c>
      <c r="X423" s="17">
        <v>817.03599999999994</v>
      </c>
      <c r="Y423" s="17">
        <v>804.56399999999996</v>
      </c>
      <c r="Z423" s="17">
        <v>839.75199999999995</v>
      </c>
      <c r="AA423" s="17">
        <v>873.02099999999996</v>
      </c>
      <c r="AB423" s="17">
        <v>771.755</v>
      </c>
      <c r="AC423" s="17">
        <v>786.14200000000005</v>
      </c>
      <c r="AD423" s="17">
        <v>894.46100000000001</v>
      </c>
      <c r="AE423" s="17">
        <v>881.82899999999995</v>
      </c>
      <c r="AF423" s="17">
        <v>878.61699999999996</v>
      </c>
      <c r="AG423" s="17">
        <v>930.47</v>
      </c>
      <c r="AH423" s="17">
        <v>930.47</v>
      </c>
      <c r="AI423" s="17">
        <v>930.47</v>
      </c>
      <c r="AJ423" s="17">
        <v>833.59699999999998</v>
      </c>
      <c r="AK423" s="17">
        <v>873.55200000000002</v>
      </c>
      <c r="AL423" s="17">
        <v>890.10500000000002</v>
      </c>
      <c r="AM423" s="17">
        <v>890.01800000000003</v>
      </c>
      <c r="AN423" s="17">
        <v>890.01800000000003</v>
      </c>
      <c r="AO423" s="17">
        <v>881.10400000000004</v>
      </c>
      <c r="AP423" s="17">
        <v>891.86</v>
      </c>
    </row>
    <row r="424" spans="1:42" x14ac:dyDescent="0.35">
      <c r="A424" s="52"/>
      <c r="B424" s="17">
        <v>800.43499999999995</v>
      </c>
      <c r="C424" s="17">
        <v>800.43499999999995</v>
      </c>
      <c r="D424" s="17">
        <v>812.79700000000003</v>
      </c>
      <c r="E424" s="17">
        <v>843.64099999999996</v>
      </c>
      <c r="F424" s="17">
        <v>839.66800000000001</v>
      </c>
      <c r="G424" s="17">
        <v>857.10799999999995</v>
      </c>
      <c r="H424" s="17">
        <v>834.601</v>
      </c>
      <c r="I424" s="17">
        <v>810.346</v>
      </c>
      <c r="J424" s="17">
        <v>824.745</v>
      </c>
      <c r="K424" s="17">
        <v>836.10900000000004</v>
      </c>
      <c r="L424" s="17">
        <v>823.37199999999996</v>
      </c>
      <c r="M424" s="17">
        <v>833.28700000000003</v>
      </c>
      <c r="N424" s="17">
        <v>783.88099999999997</v>
      </c>
      <c r="O424" s="17">
        <v>853.995</v>
      </c>
      <c r="P424" s="17">
        <v>859.43700000000001</v>
      </c>
      <c r="Q424" s="17">
        <v>848.97</v>
      </c>
      <c r="R424" s="17">
        <v>849.279</v>
      </c>
      <c r="S424" s="17">
        <v>854.49599999999998</v>
      </c>
      <c r="T424" s="17">
        <v>890.279</v>
      </c>
      <c r="U424" s="17">
        <v>867.26499999999999</v>
      </c>
      <c r="V424" s="17">
        <v>852.31899999999996</v>
      </c>
      <c r="W424" s="17">
        <v>800.49400000000003</v>
      </c>
      <c r="X424" s="17">
        <v>817.21699999999998</v>
      </c>
      <c r="Y424" s="17">
        <v>805.38599999999997</v>
      </c>
      <c r="Z424" s="17">
        <v>840.93499999999995</v>
      </c>
      <c r="AA424" s="17">
        <v>873.61199999999997</v>
      </c>
      <c r="AB424" s="17">
        <v>772.04</v>
      </c>
      <c r="AC424" s="17">
        <v>786.26900000000001</v>
      </c>
      <c r="AD424" s="17">
        <v>894.46600000000001</v>
      </c>
      <c r="AE424" s="17">
        <v>882.17600000000004</v>
      </c>
      <c r="AF424" s="17">
        <v>879.84900000000005</v>
      </c>
      <c r="AG424" s="17">
        <v>931.23400000000004</v>
      </c>
      <c r="AH424" s="17">
        <v>931.23400000000004</v>
      </c>
      <c r="AI424" s="17">
        <v>931.23400000000004</v>
      </c>
      <c r="AJ424" s="17">
        <v>834.98400000000004</v>
      </c>
      <c r="AK424" s="17">
        <v>873.82100000000003</v>
      </c>
      <c r="AL424" s="17">
        <v>890.94200000000001</v>
      </c>
      <c r="AM424" s="17">
        <v>890.673</v>
      </c>
      <c r="AN424" s="17">
        <v>890.673</v>
      </c>
      <c r="AO424" s="17">
        <v>881.21400000000006</v>
      </c>
      <c r="AP424" s="17">
        <v>892.04600000000005</v>
      </c>
    </row>
    <row r="425" spans="1:42" x14ac:dyDescent="0.35">
      <c r="A425" s="52"/>
      <c r="B425" s="17">
        <v>800.476</v>
      </c>
      <c r="C425" s="17">
        <v>800.476</v>
      </c>
      <c r="D425" s="17">
        <v>814.06399999999996</v>
      </c>
      <c r="E425" s="17">
        <v>843.92499999999995</v>
      </c>
      <c r="F425" s="17">
        <v>839.74900000000002</v>
      </c>
      <c r="G425" s="17">
        <v>857.41200000000003</v>
      </c>
      <c r="H425" s="17">
        <v>834.69399999999996</v>
      </c>
      <c r="I425" s="17">
        <v>811.05399999999997</v>
      </c>
      <c r="J425" s="17">
        <v>824.779</v>
      </c>
      <c r="K425" s="17">
        <v>836.31</v>
      </c>
      <c r="L425" s="17">
        <v>823.84699999999998</v>
      </c>
      <c r="M425" s="17">
        <v>833.447</v>
      </c>
      <c r="N425" s="17">
        <v>784.09900000000005</v>
      </c>
      <c r="O425" s="17">
        <v>855.27200000000005</v>
      </c>
      <c r="P425" s="17">
        <v>859.63400000000001</v>
      </c>
      <c r="Q425" s="17">
        <v>849.47299999999996</v>
      </c>
      <c r="R425" s="17">
        <v>849.82500000000005</v>
      </c>
      <c r="S425" s="17">
        <v>855.38800000000003</v>
      </c>
      <c r="T425" s="17">
        <v>890.68799999999999</v>
      </c>
      <c r="U425" s="17">
        <v>867.47799999999995</v>
      </c>
      <c r="V425" s="17">
        <v>852.32100000000003</v>
      </c>
      <c r="W425" s="17">
        <v>800.66300000000001</v>
      </c>
      <c r="X425" s="17">
        <v>817.52099999999996</v>
      </c>
      <c r="Y425" s="17">
        <v>806.07500000000005</v>
      </c>
      <c r="Z425" s="17">
        <v>841.55600000000004</v>
      </c>
      <c r="AA425" s="17">
        <v>874.00900000000001</v>
      </c>
      <c r="AB425" s="17">
        <v>772.40099999999995</v>
      </c>
      <c r="AC425" s="17">
        <v>788.31799999999998</v>
      </c>
      <c r="AD425" s="17">
        <v>894.99800000000005</v>
      </c>
      <c r="AE425" s="17">
        <v>882.21500000000003</v>
      </c>
      <c r="AF425" s="17">
        <v>880.24400000000003</v>
      </c>
      <c r="AG425" s="17">
        <v>931.36800000000005</v>
      </c>
      <c r="AH425" s="17">
        <v>931.36800000000005</v>
      </c>
      <c r="AI425" s="17">
        <v>931.36800000000005</v>
      </c>
      <c r="AJ425" s="17">
        <v>835.34799999999996</v>
      </c>
      <c r="AK425" s="17">
        <v>873.97500000000002</v>
      </c>
      <c r="AL425" s="17">
        <v>891.18499999999995</v>
      </c>
      <c r="AM425" s="17">
        <v>891.82799999999997</v>
      </c>
      <c r="AN425" s="17">
        <v>891.82799999999997</v>
      </c>
      <c r="AO425" s="17">
        <v>881.28800000000001</v>
      </c>
      <c r="AP425" s="17">
        <v>892.173</v>
      </c>
    </row>
    <row r="426" spans="1:42" x14ac:dyDescent="0.35">
      <c r="A426" s="52"/>
      <c r="B426" s="17">
        <v>800.76199999999994</v>
      </c>
      <c r="C426" s="17">
        <v>800.76199999999994</v>
      </c>
      <c r="D426" s="17">
        <v>814.85699999999997</v>
      </c>
      <c r="E426" s="17">
        <v>844.43700000000001</v>
      </c>
      <c r="F426" s="17">
        <v>839.97400000000005</v>
      </c>
      <c r="G426" s="17">
        <v>857.71299999999997</v>
      </c>
      <c r="H426" s="17">
        <v>835.13599999999997</v>
      </c>
      <c r="I426" s="17">
        <v>811.08600000000001</v>
      </c>
      <c r="J426" s="17">
        <v>824.97</v>
      </c>
      <c r="K426" s="17">
        <v>836.53</v>
      </c>
      <c r="L426" s="17">
        <v>825.04300000000001</v>
      </c>
      <c r="M426" s="17">
        <v>833.50699999999995</v>
      </c>
      <c r="N426" s="17">
        <v>784.16200000000003</v>
      </c>
      <c r="O426" s="17">
        <v>855.28399999999999</v>
      </c>
      <c r="P426" s="17">
        <v>860.26700000000005</v>
      </c>
      <c r="Q426" s="17">
        <v>850.55600000000004</v>
      </c>
      <c r="R426" s="17">
        <v>850.25800000000004</v>
      </c>
      <c r="S426" s="17">
        <v>855.85</v>
      </c>
      <c r="T426" s="17">
        <v>890.84400000000005</v>
      </c>
      <c r="U426" s="17">
        <v>867.56700000000001</v>
      </c>
      <c r="V426" s="17">
        <v>852.33199999999999</v>
      </c>
      <c r="W426" s="17">
        <v>800.83900000000006</v>
      </c>
      <c r="X426" s="17">
        <v>817.65200000000004</v>
      </c>
      <c r="Y426" s="17">
        <v>806.21900000000005</v>
      </c>
      <c r="Z426" s="17">
        <v>841.64200000000005</v>
      </c>
      <c r="AA426" s="17">
        <v>874.20100000000002</v>
      </c>
      <c r="AB426" s="17">
        <v>775.24800000000005</v>
      </c>
      <c r="AC426" s="17">
        <v>788.90599999999995</v>
      </c>
      <c r="AD426" s="17">
        <v>895.22799999999995</v>
      </c>
      <c r="AE426" s="17">
        <v>882.58699999999999</v>
      </c>
      <c r="AF426" s="17">
        <v>880.39</v>
      </c>
      <c r="AG426" s="17">
        <v>931.69200000000001</v>
      </c>
      <c r="AH426" s="17">
        <v>931.69200000000001</v>
      </c>
      <c r="AI426" s="17">
        <v>931.69200000000001</v>
      </c>
      <c r="AJ426" s="17">
        <v>835.76199999999994</v>
      </c>
      <c r="AK426" s="17">
        <v>874.61400000000003</v>
      </c>
      <c r="AL426" s="17">
        <v>891.18600000000004</v>
      </c>
      <c r="AM426" s="17">
        <v>892.09199999999998</v>
      </c>
      <c r="AN426" s="17">
        <v>892.09199999999998</v>
      </c>
      <c r="AO426" s="17">
        <v>882.68600000000004</v>
      </c>
      <c r="AP426" s="17">
        <v>892.33</v>
      </c>
    </row>
    <row r="427" spans="1:42" x14ac:dyDescent="0.35">
      <c r="A427" s="52"/>
      <c r="B427" s="17">
        <v>801.01800000000003</v>
      </c>
      <c r="C427" s="17">
        <v>801.01800000000003</v>
      </c>
      <c r="D427" s="17">
        <v>815.38</v>
      </c>
      <c r="E427" s="17">
        <v>844.577</v>
      </c>
      <c r="F427" s="17">
        <v>840.31600000000003</v>
      </c>
      <c r="G427" s="17">
        <v>858.33699999999999</v>
      </c>
      <c r="H427" s="17">
        <v>835.29100000000005</v>
      </c>
      <c r="I427" s="17">
        <v>812.22299999999996</v>
      </c>
      <c r="J427" s="17">
        <v>826.98</v>
      </c>
      <c r="K427" s="17">
        <v>836.649</v>
      </c>
      <c r="L427" s="17">
        <v>825.25099999999998</v>
      </c>
      <c r="M427" s="17">
        <v>834.47199999999998</v>
      </c>
      <c r="N427" s="17">
        <v>784.25800000000004</v>
      </c>
      <c r="O427" s="17">
        <v>855.29399999999998</v>
      </c>
      <c r="P427" s="17">
        <v>860.625</v>
      </c>
      <c r="Q427" s="17">
        <v>852.702</v>
      </c>
      <c r="R427" s="17">
        <v>850.29</v>
      </c>
      <c r="S427" s="17">
        <v>856.37800000000004</v>
      </c>
      <c r="T427" s="17">
        <v>892.70500000000004</v>
      </c>
      <c r="U427" s="17">
        <v>868.19500000000005</v>
      </c>
      <c r="V427" s="17">
        <v>852.947</v>
      </c>
      <c r="W427" s="17">
        <v>802.62199999999996</v>
      </c>
      <c r="X427" s="17">
        <v>818.46500000000003</v>
      </c>
      <c r="Y427" s="17">
        <v>806.351</v>
      </c>
      <c r="Z427" s="17">
        <v>841.86699999999996</v>
      </c>
      <c r="AA427" s="17">
        <v>874.27499999999998</v>
      </c>
      <c r="AB427" s="17">
        <v>775.95</v>
      </c>
      <c r="AC427" s="17">
        <v>789.59100000000001</v>
      </c>
      <c r="AD427" s="17">
        <v>896.32799999999997</v>
      </c>
      <c r="AE427" s="17">
        <v>883.12</v>
      </c>
      <c r="AF427" s="17">
        <v>880.74800000000005</v>
      </c>
      <c r="AG427" s="17">
        <v>932.20600000000002</v>
      </c>
      <c r="AH427" s="17">
        <v>932.20600000000002</v>
      </c>
      <c r="AI427" s="17">
        <v>932.20600000000002</v>
      </c>
      <c r="AJ427" s="17">
        <v>835.95399999999995</v>
      </c>
      <c r="AK427" s="17">
        <v>874.61500000000001</v>
      </c>
      <c r="AL427" s="17">
        <v>891.20399999999995</v>
      </c>
      <c r="AM427" s="17">
        <v>894.10500000000002</v>
      </c>
      <c r="AN427" s="17">
        <v>894.10500000000002</v>
      </c>
      <c r="AO427" s="17">
        <v>882.70500000000004</v>
      </c>
      <c r="AP427" s="17">
        <v>892.38900000000001</v>
      </c>
    </row>
    <row r="428" spans="1:42" x14ac:dyDescent="0.35">
      <c r="A428" s="52"/>
      <c r="B428" s="17">
        <v>801.21400000000006</v>
      </c>
      <c r="C428" s="17">
        <v>801.21400000000006</v>
      </c>
      <c r="D428" s="17">
        <v>815.49099999999999</v>
      </c>
      <c r="E428" s="17">
        <v>844.59799999999996</v>
      </c>
      <c r="F428" s="17">
        <v>841.11099999999999</v>
      </c>
      <c r="G428" s="17">
        <v>858.64099999999996</v>
      </c>
      <c r="H428" s="17">
        <v>836.43299999999999</v>
      </c>
      <c r="I428" s="17">
        <v>812.49199999999996</v>
      </c>
      <c r="J428" s="17">
        <v>828.32799999999997</v>
      </c>
      <c r="K428" s="17">
        <v>838.01199999999994</v>
      </c>
      <c r="L428" s="17">
        <v>825.66499999999996</v>
      </c>
      <c r="M428" s="17">
        <v>834.66099999999994</v>
      </c>
      <c r="N428" s="17">
        <v>784.97199999999998</v>
      </c>
      <c r="O428" s="17">
        <v>856.01499999999999</v>
      </c>
      <c r="P428" s="17">
        <v>861.44100000000003</v>
      </c>
      <c r="Q428" s="17">
        <v>852.77</v>
      </c>
      <c r="R428" s="17">
        <v>850.49800000000005</v>
      </c>
      <c r="S428" s="17">
        <v>856.78700000000003</v>
      </c>
      <c r="T428" s="17">
        <v>893.14499999999998</v>
      </c>
      <c r="U428" s="17">
        <v>870.43600000000004</v>
      </c>
      <c r="V428" s="17">
        <v>853.30700000000002</v>
      </c>
      <c r="W428" s="17">
        <v>804.029</v>
      </c>
      <c r="X428" s="17">
        <v>819.75099999999998</v>
      </c>
      <c r="Y428" s="17">
        <v>807.05899999999997</v>
      </c>
      <c r="Z428" s="17">
        <v>842.97199999999998</v>
      </c>
      <c r="AA428" s="17">
        <v>874.9</v>
      </c>
      <c r="AB428" s="17">
        <v>776.25900000000001</v>
      </c>
      <c r="AC428" s="17">
        <v>790.34400000000005</v>
      </c>
      <c r="AD428" s="17">
        <v>896.94100000000003</v>
      </c>
      <c r="AE428" s="17">
        <v>884.03300000000002</v>
      </c>
      <c r="AF428" s="17">
        <v>880.76300000000003</v>
      </c>
      <c r="AG428" s="17">
        <v>932.21900000000005</v>
      </c>
      <c r="AH428" s="17">
        <v>932.21900000000005</v>
      </c>
      <c r="AI428" s="17">
        <v>932.21900000000005</v>
      </c>
      <c r="AJ428" s="17">
        <v>836.495</v>
      </c>
      <c r="AK428" s="17">
        <v>875.74599999999998</v>
      </c>
      <c r="AL428" s="17">
        <v>891.40800000000002</v>
      </c>
      <c r="AM428" s="17">
        <v>894.38900000000001</v>
      </c>
      <c r="AN428" s="17">
        <v>894.38900000000001</v>
      </c>
      <c r="AO428" s="17">
        <v>884.04</v>
      </c>
      <c r="AP428" s="17">
        <v>892.60500000000002</v>
      </c>
    </row>
    <row r="429" spans="1:42" x14ac:dyDescent="0.35">
      <c r="A429" s="52"/>
      <c r="B429" s="17">
        <v>802.86</v>
      </c>
      <c r="C429" s="17">
        <v>802.86</v>
      </c>
      <c r="D429" s="17">
        <v>817.42899999999997</v>
      </c>
      <c r="E429" s="17">
        <v>845.05799999999999</v>
      </c>
      <c r="F429" s="17">
        <v>841.78599999999994</v>
      </c>
      <c r="G429" s="17">
        <v>859.16800000000001</v>
      </c>
      <c r="H429" s="17">
        <v>837.57299999999998</v>
      </c>
      <c r="I429" s="17">
        <v>812.84199999999998</v>
      </c>
      <c r="J429" s="17">
        <v>828.85299999999995</v>
      </c>
      <c r="K429" s="17">
        <v>838.33900000000006</v>
      </c>
      <c r="L429" s="17">
        <v>825.851</v>
      </c>
      <c r="M429" s="17">
        <v>835.32899999999995</v>
      </c>
      <c r="N429" s="17">
        <v>784.97400000000005</v>
      </c>
      <c r="O429" s="17">
        <v>856.21500000000003</v>
      </c>
      <c r="P429" s="17">
        <v>861.90800000000002</v>
      </c>
      <c r="Q429" s="17">
        <v>852.83399999999995</v>
      </c>
      <c r="R429" s="17">
        <v>850.71400000000006</v>
      </c>
      <c r="S429" s="17">
        <v>856.99599999999998</v>
      </c>
      <c r="T429" s="17">
        <v>893.90800000000002</v>
      </c>
      <c r="U429" s="17">
        <v>871.00900000000001</v>
      </c>
      <c r="V429" s="17">
        <v>854.48599999999999</v>
      </c>
      <c r="W429" s="17">
        <v>804.18700000000001</v>
      </c>
      <c r="X429" s="17">
        <v>820.55100000000004</v>
      </c>
      <c r="Y429" s="17">
        <v>808.26900000000001</v>
      </c>
      <c r="Z429" s="17">
        <v>843.01</v>
      </c>
      <c r="AA429" s="17">
        <v>875.08299999999997</v>
      </c>
      <c r="AB429" s="17">
        <v>776.755</v>
      </c>
      <c r="AC429" s="17">
        <v>791.40899999999999</v>
      </c>
      <c r="AD429" s="17">
        <v>896.99099999999999</v>
      </c>
      <c r="AE429" s="17">
        <v>886.10299999999995</v>
      </c>
      <c r="AF429" s="17">
        <v>880.94799999999998</v>
      </c>
      <c r="AG429" s="17">
        <v>932.63300000000004</v>
      </c>
      <c r="AH429" s="17">
        <v>932.63300000000004</v>
      </c>
      <c r="AI429" s="17">
        <v>932.63300000000004</v>
      </c>
      <c r="AJ429" s="17">
        <v>836.62099999999998</v>
      </c>
      <c r="AK429" s="17">
        <v>876.33900000000006</v>
      </c>
      <c r="AL429" s="17">
        <v>892.25800000000004</v>
      </c>
      <c r="AM429" s="17">
        <v>895.82399999999996</v>
      </c>
      <c r="AN429" s="17">
        <v>895.82399999999996</v>
      </c>
      <c r="AO429" s="17">
        <v>886.21</v>
      </c>
      <c r="AP429" s="17">
        <v>893.13599999999997</v>
      </c>
    </row>
    <row r="430" spans="1:42" x14ac:dyDescent="0.35">
      <c r="A430" s="52"/>
      <c r="B430" s="17">
        <v>803.04100000000005</v>
      </c>
      <c r="C430" s="17">
        <v>803.04100000000005</v>
      </c>
      <c r="D430" s="17">
        <v>817.75400000000002</v>
      </c>
      <c r="E430" s="17">
        <v>845.51800000000003</v>
      </c>
      <c r="F430" s="17">
        <v>842.33299999999997</v>
      </c>
      <c r="G430" s="17">
        <v>859.61</v>
      </c>
      <c r="H430" s="17">
        <v>837.61400000000003</v>
      </c>
      <c r="I430" s="17">
        <v>813.45399999999995</v>
      </c>
      <c r="J430" s="17">
        <v>828.87199999999996</v>
      </c>
      <c r="K430" s="17">
        <v>839.21299999999997</v>
      </c>
      <c r="L430" s="17">
        <v>826.505</v>
      </c>
      <c r="M430" s="17">
        <v>835.654</v>
      </c>
      <c r="N430" s="17">
        <v>785.298</v>
      </c>
      <c r="O430" s="17">
        <v>857.25400000000002</v>
      </c>
      <c r="P430" s="17">
        <v>862.33399999999995</v>
      </c>
      <c r="Q430" s="17">
        <v>855.37599999999998</v>
      </c>
      <c r="R430" s="17">
        <v>850.92200000000003</v>
      </c>
      <c r="S430" s="17">
        <v>857.09100000000001</v>
      </c>
      <c r="T430" s="17">
        <v>894.64200000000005</v>
      </c>
      <c r="U430" s="17">
        <v>871.48299999999995</v>
      </c>
      <c r="V430" s="17">
        <v>855.04200000000003</v>
      </c>
      <c r="W430" s="17">
        <v>804.76499999999999</v>
      </c>
      <c r="X430" s="17">
        <v>821.31600000000003</v>
      </c>
      <c r="Y430" s="17">
        <v>808.45500000000004</v>
      </c>
      <c r="Z430" s="17">
        <v>843.45600000000002</v>
      </c>
      <c r="AA430" s="17">
        <v>876.26</v>
      </c>
      <c r="AB430" s="17">
        <v>777.29399999999998</v>
      </c>
      <c r="AC430" s="17">
        <v>792.33799999999997</v>
      </c>
      <c r="AD430" s="17">
        <v>898.73500000000001</v>
      </c>
      <c r="AE430" s="17">
        <v>886.43899999999996</v>
      </c>
      <c r="AF430" s="17">
        <v>881.05399999999997</v>
      </c>
      <c r="AG430" s="17">
        <v>933.06700000000001</v>
      </c>
      <c r="AH430" s="17">
        <v>933.06700000000001</v>
      </c>
      <c r="AI430" s="17">
        <v>933.06700000000001</v>
      </c>
      <c r="AJ430" s="17">
        <v>836.755</v>
      </c>
      <c r="AK430" s="17">
        <v>877.17700000000002</v>
      </c>
      <c r="AL430" s="17">
        <v>892.322</v>
      </c>
      <c r="AM430" s="17">
        <v>896.84199999999998</v>
      </c>
      <c r="AN430" s="17">
        <v>896.84199999999998</v>
      </c>
      <c r="AO430" s="17">
        <v>886.30399999999997</v>
      </c>
      <c r="AP430" s="17">
        <v>893.73</v>
      </c>
    </row>
    <row r="431" spans="1:42" x14ac:dyDescent="0.35">
      <c r="A431" s="52"/>
      <c r="B431" s="17">
        <v>803.15599999999995</v>
      </c>
      <c r="C431" s="17">
        <v>803.15599999999995</v>
      </c>
      <c r="D431" s="17">
        <v>817.98</v>
      </c>
      <c r="E431" s="17">
        <v>845.60500000000002</v>
      </c>
      <c r="F431" s="17">
        <v>844.52300000000002</v>
      </c>
      <c r="G431" s="17">
        <v>859.62</v>
      </c>
      <c r="H431" s="17">
        <v>838.16499999999996</v>
      </c>
      <c r="I431" s="17">
        <v>813.97400000000005</v>
      </c>
      <c r="J431" s="17">
        <v>829.86500000000001</v>
      </c>
      <c r="K431" s="17">
        <v>839.32</v>
      </c>
      <c r="L431" s="17">
        <v>827.35299999999995</v>
      </c>
      <c r="M431" s="17">
        <v>836.20899999999995</v>
      </c>
      <c r="N431" s="17">
        <v>786.04399999999998</v>
      </c>
      <c r="O431" s="17">
        <v>859.73500000000001</v>
      </c>
      <c r="P431" s="17">
        <v>862.35900000000004</v>
      </c>
      <c r="Q431" s="17">
        <v>855.47299999999996</v>
      </c>
      <c r="R431" s="17">
        <v>851.38</v>
      </c>
      <c r="S431" s="17">
        <v>857.48900000000003</v>
      </c>
      <c r="T431" s="17">
        <v>894.90800000000002</v>
      </c>
      <c r="U431" s="17">
        <v>871.52599999999995</v>
      </c>
      <c r="V431" s="17">
        <v>855.35799999999995</v>
      </c>
      <c r="W431" s="17">
        <v>804.90899999999999</v>
      </c>
      <c r="X431" s="17">
        <v>823.52099999999996</v>
      </c>
      <c r="Y431" s="17">
        <v>808.56200000000001</v>
      </c>
      <c r="Z431" s="17">
        <v>845.375</v>
      </c>
      <c r="AA431" s="17">
        <v>876.37300000000005</v>
      </c>
      <c r="AB431" s="17">
        <v>778.44600000000003</v>
      </c>
      <c r="AC431" s="17">
        <v>792.67600000000004</v>
      </c>
      <c r="AD431" s="17">
        <v>898.85599999999999</v>
      </c>
      <c r="AE431" s="17">
        <v>886.60599999999999</v>
      </c>
      <c r="AF431" s="17">
        <v>884.01099999999997</v>
      </c>
      <c r="AG431" s="17">
        <v>933.80399999999997</v>
      </c>
      <c r="AH431" s="17">
        <v>933.80399999999997</v>
      </c>
      <c r="AI431" s="17">
        <v>933.80399999999997</v>
      </c>
      <c r="AJ431" s="17">
        <v>836.952</v>
      </c>
      <c r="AK431" s="17">
        <v>877.30100000000004</v>
      </c>
      <c r="AL431" s="17">
        <v>893.06600000000003</v>
      </c>
      <c r="AM431" s="17">
        <v>897.101</v>
      </c>
      <c r="AN431" s="17">
        <v>897.101</v>
      </c>
      <c r="AO431" s="17">
        <v>887.10500000000002</v>
      </c>
      <c r="AP431" s="17">
        <v>894.00599999999997</v>
      </c>
    </row>
    <row r="432" spans="1:42" x14ac:dyDescent="0.35">
      <c r="A432" s="52"/>
      <c r="B432" s="17">
        <v>803.27499999999998</v>
      </c>
      <c r="C432" s="17">
        <v>803.27499999999998</v>
      </c>
      <c r="D432" s="17">
        <v>821.23400000000004</v>
      </c>
      <c r="E432" s="17">
        <v>846.53899999999999</v>
      </c>
      <c r="F432" s="17">
        <v>845.06100000000004</v>
      </c>
      <c r="G432" s="17">
        <v>859.78200000000004</v>
      </c>
      <c r="H432" s="17">
        <v>838.245</v>
      </c>
      <c r="I432" s="17">
        <v>814.81700000000001</v>
      </c>
      <c r="J432" s="17">
        <v>830.98900000000003</v>
      </c>
      <c r="K432" s="17">
        <v>839.35599999999999</v>
      </c>
      <c r="L432" s="17">
        <v>828.61800000000005</v>
      </c>
      <c r="M432" s="17">
        <v>836.48500000000001</v>
      </c>
      <c r="N432" s="17">
        <v>786.101</v>
      </c>
      <c r="O432" s="17">
        <v>859.76599999999996</v>
      </c>
      <c r="P432" s="17">
        <v>862.45299999999997</v>
      </c>
      <c r="Q432" s="17">
        <v>855.54200000000003</v>
      </c>
      <c r="R432" s="17">
        <v>851.72400000000005</v>
      </c>
      <c r="S432" s="17">
        <v>857.90200000000004</v>
      </c>
      <c r="T432" s="17">
        <v>897.87099999999998</v>
      </c>
      <c r="U432" s="17">
        <v>871.65899999999999</v>
      </c>
      <c r="V432" s="17">
        <v>855.89499999999998</v>
      </c>
      <c r="W432" s="17">
        <v>805.173</v>
      </c>
      <c r="X432" s="17">
        <v>823.79899999999998</v>
      </c>
      <c r="Y432" s="17">
        <v>810.92499999999995</v>
      </c>
      <c r="Z432" s="17">
        <v>845.84400000000005</v>
      </c>
      <c r="AA432" s="17">
        <v>876.88400000000001</v>
      </c>
      <c r="AB432" s="17">
        <v>779.66899999999998</v>
      </c>
      <c r="AC432" s="17">
        <v>792.73699999999997</v>
      </c>
      <c r="AD432" s="17">
        <v>898.87199999999996</v>
      </c>
      <c r="AE432" s="17">
        <v>886.92200000000003</v>
      </c>
      <c r="AF432" s="17">
        <v>884.09</v>
      </c>
      <c r="AG432" s="17">
        <v>934.63400000000001</v>
      </c>
      <c r="AH432" s="17">
        <v>934.63400000000001</v>
      </c>
      <c r="AI432" s="17">
        <v>934.63400000000001</v>
      </c>
      <c r="AJ432" s="17">
        <v>837.33799999999997</v>
      </c>
      <c r="AK432" s="17">
        <v>877.57299999999998</v>
      </c>
      <c r="AL432" s="17">
        <v>893.24800000000005</v>
      </c>
      <c r="AM432" s="17">
        <v>900.73</v>
      </c>
      <c r="AN432" s="17">
        <v>900.73</v>
      </c>
      <c r="AO432" s="17">
        <v>887.255</v>
      </c>
      <c r="AP432" s="17">
        <v>894.12</v>
      </c>
    </row>
    <row r="433" spans="1:42" x14ac:dyDescent="0.35">
      <c r="A433" s="52"/>
      <c r="B433" s="17">
        <v>803.74699999999996</v>
      </c>
      <c r="C433" s="17">
        <v>803.74699999999996</v>
      </c>
      <c r="D433" s="17">
        <v>821.68899999999996</v>
      </c>
      <c r="E433" s="17">
        <v>846.97699999999998</v>
      </c>
      <c r="F433" s="17">
        <v>845.428</v>
      </c>
      <c r="G433" s="17">
        <v>860.27099999999996</v>
      </c>
      <c r="H433" s="17">
        <v>838.61099999999999</v>
      </c>
      <c r="I433" s="17">
        <v>815.18399999999997</v>
      </c>
      <c r="J433" s="17">
        <v>831.94299999999998</v>
      </c>
      <c r="K433" s="17">
        <v>840.52200000000005</v>
      </c>
      <c r="L433" s="17">
        <v>829.89200000000005</v>
      </c>
      <c r="M433" s="17">
        <v>836.92600000000004</v>
      </c>
      <c r="N433" s="17">
        <v>786.26599999999996</v>
      </c>
      <c r="O433" s="17">
        <v>860.08900000000006</v>
      </c>
      <c r="P433" s="17">
        <v>862.51400000000001</v>
      </c>
      <c r="Q433" s="17">
        <v>856.07299999999998</v>
      </c>
      <c r="R433" s="17">
        <v>851.81600000000003</v>
      </c>
      <c r="S433" s="17">
        <v>858.49099999999999</v>
      </c>
      <c r="T433" s="17">
        <v>899.68299999999999</v>
      </c>
      <c r="U433" s="17">
        <v>872.97400000000005</v>
      </c>
      <c r="V433" s="17">
        <v>856.54899999999998</v>
      </c>
      <c r="W433" s="17">
        <v>805.61</v>
      </c>
      <c r="X433" s="17">
        <v>824.47</v>
      </c>
      <c r="Y433" s="17">
        <v>811.01599999999996</v>
      </c>
      <c r="Z433" s="17">
        <v>846.31299999999999</v>
      </c>
      <c r="AA433" s="17">
        <v>877.29100000000005</v>
      </c>
      <c r="AB433" s="17">
        <v>780.41399999999999</v>
      </c>
      <c r="AC433" s="17">
        <v>795.51</v>
      </c>
      <c r="AD433" s="17">
        <v>899.00199999999995</v>
      </c>
      <c r="AE433" s="17">
        <v>887.92899999999997</v>
      </c>
      <c r="AF433" s="17">
        <v>884.23</v>
      </c>
      <c r="AG433" s="17">
        <v>935.25400000000002</v>
      </c>
      <c r="AH433" s="17">
        <v>935.25400000000002</v>
      </c>
      <c r="AI433" s="17">
        <v>935.25400000000002</v>
      </c>
      <c r="AJ433" s="17">
        <v>838.74400000000003</v>
      </c>
      <c r="AK433" s="17">
        <v>878.18</v>
      </c>
      <c r="AL433" s="17">
        <v>893.404</v>
      </c>
      <c r="AM433" s="17">
        <v>900.77099999999996</v>
      </c>
      <c r="AN433" s="17">
        <v>900.77099999999996</v>
      </c>
      <c r="AO433" s="17">
        <v>887.43</v>
      </c>
      <c r="AP433" s="17">
        <v>894.303</v>
      </c>
    </row>
    <row r="434" spans="1:42" x14ac:dyDescent="0.35">
      <c r="A434" s="52"/>
      <c r="B434" s="17">
        <v>804.03099999999995</v>
      </c>
      <c r="C434" s="17">
        <v>804.03099999999995</v>
      </c>
      <c r="D434" s="17">
        <v>822.16499999999996</v>
      </c>
      <c r="E434" s="17">
        <v>847.08399999999995</v>
      </c>
      <c r="F434" s="17">
        <v>846.09500000000003</v>
      </c>
      <c r="G434" s="17">
        <v>860.69899999999996</v>
      </c>
      <c r="H434" s="17">
        <v>838.99199999999996</v>
      </c>
      <c r="I434" s="17">
        <v>815.53899999999999</v>
      </c>
      <c r="J434" s="17">
        <v>832.54200000000003</v>
      </c>
      <c r="K434" s="17">
        <v>840.85199999999998</v>
      </c>
      <c r="L434" s="17">
        <v>829.95799999999997</v>
      </c>
      <c r="M434" s="17">
        <v>837.17399999999998</v>
      </c>
      <c r="N434" s="17">
        <v>786.30799999999999</v>
      </c>
      <c r="O434" s="17">
        <v>860.447</v>
      </c>
      <c r="P434" s="17">
        <v>862.51900000000001</v>
      </c>
      <c r="Q434" s="17">
        <v>856.42100000000005</v>
      </c>
      <c r="R434" s="17">
        <v>852.18</v>
      </c>
      <c r="S434" s="17">
        <v>858.52800000000002</v>
      </c>
      <c r="T434" s="17">
        <v>900.22699999999998</v>
      </c>
      <c r="U434" s="17">
        <v>873.60400000000004</v>
      </c>
      <c r="V434" s="17">
        <v>856.62599999999998</v>
      </c>
      <c r="W434" s="17">
        <v>806.21600000000001</v>
      </c>
      <c r="X434" s="17">
        <v>825.053</v>
      </c>
      <c r="Y434" s="17">
        <v>811.18899999999996</v>
      </c>
      <c r="Z434" s="17">
        <v>846.78800000000001</v>
      </c>
      <c r="AA434" s="17">
        <v>877.65700000000004</v>
      </c>
      <c r="AB434" s="17">
        <v>781.02599999999995</v>
      </c>
      <c r="AC434" s="17">
        <v>796.25599999999997</v>
      </c>
      <c r="AD434" s="17">
        <v>899.17200000000003</v>
      </c>
      <c r="AE434" s="17">
        <v>888.71900000000005</v>
      </c>
      <c r="AF434" s="17">
        <v>884.303</v>
      </c>
      <c r="AG434" s="17">
        <v>935.28200000000004</v>
      </c>
      <c r="AH434" s="17">
        <v>935.28200000000004</v>
      </c>
      <c r="AI434" s="17">
        <v>935.28200000000004</v>
      </c>
      <c r="AJ434" s="17">
        <v>839.24</v>
      </c>
      <c r="AK434" s="17">
        <v>878.41200000000003</v>
      </c>
      <c r="AL434" s="17">
        <v>893.62900000000002</v>
      </c>
      <c r="AM434" s="17">
        <v>902.06100000000004</v>
      </c>
      <c r="AN434" s="17">
        <v>902.06100000000004</v>
      </c>
      <c r="AO434" s="17">
        <v>889.13499999999999</v>
      </c>
      <c r="AP434" s="17">
        <v>895.33799999999997</v>
      </c>
    </row>
    <row r="435" spans="1:42" x14ac:dyDescent="0.35">
      <c r="A435" s="52"/>
      <c r="B435" s="17">
        <v>804.98</v>
      </c>
      <c r="C435" s="17">
        <v>804.98</v>
      </c>
      <c r="D435" s="17">
        <v>822.44</v>
      </c>
      <c r="E435" s="17">
        <v>847.47199999999998</v>
      </c>
      <c r="F435" s="17">
        <v>846.19299999999998</v>
      </c>
      <c r="G435" s="17">
        <v>861.149</v>
      </c>
      <c r="H435" s="17">
        <v>839.08100000000002</v>
      </c>
      <c r="I435" s="17">
        <v>816.54399999999998</v>
      </c>
      <c r="J435" s="17">
        <v>833.42100000000005</v>
      </c>
      <c r="K435" s="17">
        <v>841.77200000000005</v>
      </c>
      <c r="L435" s="17">
        <v>830.06200000000001</v>
      </c>
      <c r="M435" s="17">
        <v>837.60699999999997</v>
      </c>
      <c r="N435" s="17">
        <v>786.93200000000002</v>
      </c>
      <c r="O435" s="17">
        <v>861.88900000000001</v>
      </c>
      <c r="P435" s="17">
        <v>862.61599999999999</v>
      </c>
      <c r="Q435" s="17">
        <v>856.43899999999996</v>
      </c>
      <c r="R435" s="17">
        <v>852.63099999999997</v>
      </c>
      <c r="S435" s="17">
        <v>859.13199999999995</v>
      </c>
      <c r="T435" s="17">
        <v>901.30899999999997</v>
      </c>
      <c r="U435" s="17">
        <v>874.11</v>
      </c>
      <c r="V435" s="17">
        <v>857.01700000000005</v>
      </c>
      <c r="W435" s="17">
        <v>806.39</v>
      </c>
      <c r="X435" s="17">
        <v>825.71400000000006</v>
      </c>
      <c r="Y435" s="17">
        <v>811.19899999999996</v>
      </c>
      <c r="Z435" s="17">
        <v>847.67399999999998</v>
      </c>
      <c r="AA435" s="17">
        <v>878.09900000000005</v>
      </c>
      <c r="AB435" s="17">
        <v>781.33600000000001</v>
      </c>
      <c r="AC435" s="17">
        <v>796.63699999999994</v>
      </c>
      <c r="AD435" s="17">
        <v>900.053</v>
      </c>
      <c r="AE435" s="17">
        <v>889.22799999999995</v>
      </c>
      <c r="AF435" s="17">
        <v>884.47799999999995</v>
      </c>
      <c r="AG435" s="17">
        <v>935.31100000000004</v>
      </c>
      <c r="AH435" s="17">
        <v>935.31100000000004</v>
      </c>
      <c r="AI435" s="17">
        <v>935.31100000000004</v>
      </c>
      <c r="AJ435" s="17">
        <v>839.79899999999998</v>
      </c>
      <c r="AK435" s="17">
        <v>878.42499999999995</v>
      </c>
      <c r="AL435" s="17">
        <v>894.04300000000001</v>
      </c>
      <c r="AM435" s="17">
        <v>902.11699999999996</v>
      </c>
      <c r="AN435" s="17">
        <v>902.11699999999996</v>
      </c>
      <c r="AO435" s="17">
        <v>889.29200000000003</v>
      </c>
      <c r="AP435" s="17">
        <v>895.37099999999998</v>
      </c>
    </row>
    <row r="436" spans="1:42" x14ac:dyDescent="0.35">
      <c r="A436" s="52"/>
      <c r="B436" s="17">
        <v>805.44</v>
      </c>
      <c r="C436" s="17">
        <v>805.44</v>
      </c>
      <c r="D436" s="17">
        <v>822.62800000000004</v>
      </c>
      <c r="E436" s="17">
        <v>847.47699999999998</v>
      </c>
      <c r="F436" s="17">
        <v>846.65899999999999</v>
      </c>
      <c r="G436" s="17">
        <v>861.23500000000001</v>
      </c>
      <c r="H436" s="17">
        <v>839.54600000000005</v>
      </c>
      <c r="I436" s="17">
        <v>817.18899999999996</v>
      </c>
      <c r="J436" s="17">
        <v>833.68799999999999</v>
      </c>
      <c r="K436" s="17">
        <v>842.05600000000004</v>
      </c>
      <c r="L436" s="17">
        <v>831.51499999999999</v>
      </c>
      <c r="M436" s="17">
        <v>838.64499999999998</v>
      </c>
      <c r="N436" s="17">
        <v>787.02200000000005</v>
      </c>
      <c r="O436" s="17">
        <v>861.97799999999995</v>
      </c>
      <c r="P436" s="17">
        <v>862.83900000000006</v>
      </c>
      <c r="Q436" s="17">
        <v>857.16200000000003</v>
      </c>
      <c r="R436" s="17">
        <v>852.80899999999997</v>
      </c>
      <c r="S436" s="17">
        <v>860.72699999999998</v>
      </c>
      <c r="T436" s="17">
        <v>903.92899999999997</v>
      </c>
      <c r="U436" s="17">
        <v>874.51800000000003</v>
      </c>
      <c r="V436" s="17">
        <v>857.23299999999995</v>
      </c>
      <c r="W436" s="17">
        <v>806.70600000000002</v>
      </c>
      <c r="X436" s="17">
        <v>826.38199999999995</v>
      </c>
      <c r="Y436" s="17">
        <v>811.22799999999995</v>
      </c>
      <c r="Z436" s="17">
        <v>850.94200000000001</v>
      </c>
      <c r="AA436" s="17">
        <v>879.24099999999999</v>
      </c>
      <c r="AB436" s="17">
        <v>781.66700000000003</v>
      </c>
      <c r="AC436" s="17">
        <v>796.76199999999994</v>
      </c>
      <c r="AD436" s="17">
        <v>901.17700000000002</v>
      </c>
      <c r="AE436" s="17">
        <v>889.9</v>
      </c>
      <c r="AF436" s="17">
        <v>884.94500000000005</v>
      </c>
      <c r="AG436" s="17">
        <v>935.43499999999995</v>
      </c>
      <c r="AH436" s="17">
        <v>935.43499999999995</v>
      </c>
      <c r="AI436" s="17">
        <v>935.43499999999995</v>
      </c>
      <c r="AJ436" s="17">
        <v>840.08699999999999</v>
      </c>
      <c r="AK436" s="17">
        <v>879.05799999999999</v>
      </c>
      <c r="AL436" s="17">
        <v>894.18299999999999</v>
      </c>
      <c r="AM436" s="17">
        <v>902.14800000000002</v>
      </c>
      <c r="AN436" s="17">
        <v>902.14800000000002</v>
      </c>
      <c r="AO436" s="17">
        <v>889.87800000000004</v>
      </c>
      <c r="AP436" s="17">
        <v>895.48</v>
      </c>
    </row>
    <row r="437" spans="1:42" x14ac:dyDescent="0.35">
      <c r="A437" s="52"/>
      <c r="B437" s="17">
        <v>805.45100000000002</v>
      </c>
      <c r="C437" s="17">
        <v>805.45100000000002</v>
      </c>
      <c r="D437" s="17">
        <v>823.45</v>
      </c>
      <c r="E437" s="17">
        <v>847.70600000000002</v>
      </c>
      <c r="F437" s="17">
        <v>846.86099999999999</v>
      </c>
      <c r="G437" s="17">
        <v>861.87199999999996</v>
      </c>
      <c r="H437" s="17">
        <v>839.59100000000001</v>
      </c>
      <c r="I437" s="17">
        <v>818.79600000000005</v>
      </c>
      <c r="J437" s="17">
        <v>834.14700000000005</v>
      </c>
      <c r="K437" s="17">
        <v>842.21100000000001</v>
      </c>
      <c r="L437" s="17">
        <v>831.98800000000006</v>
      </c>
      <c r="M437" s="17">
        <v>839.77499999999998</v>
      </c>
      <c r="N437" s="17">
        <v>787.08500000000004</v>
      </c>
      <c r="O437" s="17">
        <v>862.65200000000004</v>
      </c>
      <c r="P437" s="17">
        <v>864.06899999999996</v>
      </c>
      <c r="Q437" s="17">
        <v>857.245</v>
      </c>
      <c r="R437" s="17">
        <v>853.77300000000002</v>
      </c>
      <c r="S437" s="17">
        <v>860.90800000000002</v>
      </c>
      <c r="T437" s="17">
        <v>904.04300000000001</v>
      </c>
      <c r="U437" s="17">
        <v>876.57100000000003</v>
      </c>
      <c r="V437" s="17">
        <v>857.41700000000003</v>
      </c>
      <c r="W437" s="17">
        <v>807.05100000000004</v>
      </c>
      <c r="X437" s="17">
        <v>826.42899999999997</v>
      </c>
      <c r="Y437" s="17">
        <v>811.46199999999999</v>
      </c>
      <c r="Z437" s="17">
        <v>851.67200000000003</v>
      </c>
      <c r="AA437" s="17">
        <v>881.22699999999998</v>
      </c>
      <c r="AB437" s="17">
        <v>781.69600000000003</v>
      </c>
      <c r="AC437" s="17">
        <v>797.84199999999998</v>
      </c>
      <c r="AD437" s="17">
        <v>901.83299999999997</v>
      </c>
      <c r="AE437" s="17">
        <v>889.99199999999996</v>
      </c>
      <c r="AF437" s="17">
        <v>885.33299999999997</v>
      </c>
      <c r="AG437" s="17">
        <v>935.54700000000003</v>
      </c>
      <c r="AH437" s="17">
        <v>935.54700000000003</v>
      </c>
      <c r="AI437" s="17">
        <v>935.54700000000003</v>
      </c>
      <c r="AJ437" s="17">
        <v>840.29300000000001</v>
      </c>
      <c r="AK437" s="17">
        <v>880.15</v>
      </c>
      <c r="AL437" s="17">
        <v>896.21799999999996</v>
      </c>
      <c r="AM437" s="17">
        <v>902.17899999999997</v>
      </c>
      <c r="AN437" s="17">
        <v>902.17899999999997</v>
      </c>
      <c r="AO437" s="17">
        <v>891.58100000000002</v>
      </c>
      <c r="AP437" s="17">
        <v>895.59900000000005</v>
      </c>
    </row>
    <row r="438" spans="1:42" x14ac:dyDescent="0.35">
      <c r="A438" s="52"/>
      <c r="B438" s="17">
        <v>805.62400000000002</v>
      </c>
      <c r="C438" s="17">
        <v>805.62400000000002</v>
      </c>
      <c r="D438" s="17">
        <v>823.94799999999998</v>
      </c>
      <c r="E438" s="17">
        <v>847.75</v>
      </c>
      <c r="F438" s="17">
        <v>846.92899999999997</v>
      </c>
      <c r="G438" s="17">
        <v>861.899</v>
      </c>
      <c r="H438" s="17">
        <v>840.06700000000001</v>
      </c>
      <c r="I438" s="17">
        <v>819.26</v>
      </c>
      <c r="J438" s="17">
        <v>834.32500000000005</v>
      </c>
      <c r="K438" s="17">
        <v>842.76700000000005</v>
      </c>
      <c r="L438" s="17">
        <v>833.05899999999997</v>
      </c>
      <c r="M438" s="17">
        <v>839.82299999999998</v>
      </c>
      <c r="N438" s="17">
        <v>787.28499999999997</v>
      </c>
      <c r="O438" s="17">
        <v>863.29700000000003</v>
      </c>
      <c r="P438" s="17">
        <v>864.78499999999997</v>
      </c>
      <c r="Q438" s="17">
        <v>857.54600000000005</v>
      </c>
      <c r="R438" s="17">
        <v>853.84799999999996</v>
      </c>
      <c r="S438" s="17">
        <v>861.13</v>
      </c>
      <c r="T438" s="17">
        <v>904.71699999999998</v>
      </c>
      <c r="U438" s="17">
        <v>878.60299999999995</v>
      </c>
      <c r="V438" s="17">
        <v>858.64400000000001</v>
      </c>
      <c r="W438" s="17">
        <v>807.06899999999996</v>
      </c>
      <c r="X438" s="17">
        <v>827.37199999999996</v>
      </c>
      <c r="Y438" s="17">
        <v>813.82</v>
      </c>
      <c r="Z438" s="17">
        <v>851.96100000000001</v>
      </c>
      <c r="AA438" s="17">
        <v>881.32399999999996</v>
      </c>
      <c r="AB438" s="17">
        <v>783.71600000000001</v>
      </c>
      <c r="AC438" s="17">
        <v>798.46500000000003</v>
      </c>
      <c r="AD438" s="17">
        <v>902.13599999999997</v>
      </c>
      <c r="AE438" s="17">
        <v>890.13400000000001</v>
      </c>
      <c r="AF438" s="17">
        <v>885.72799999999995</v>
      </c>
      <c r="AG438" s="17">
        <v>935.60400000000004</v>
      </c>
      <c r="AH438" s="17">
        <v>935.60400000000004</v>
      </c>
      <c r="AI438" s="17">
        <v>935.60400000000004</v>
      </c>
      <c r="AJ438" s="17">
        <v>841.42</v>
      </c>
      <c r="AK438" s="17">
        <v>881.09199999999998</v>
      </c>
      <c r="AL438" s="17">
        <v>896.32299999999998</v>
      </c>
      <c r="AM438" s="17">
        <v>903.44200000000001</v>
      </c>
      <c r="AN438" s="17">
        <v>903.44200000000001</v>
      </c>
      <c r="AO438" s="17">
        <v>891.72500000000002</v>
      </c>
      <c r="AP438" s="17">
        <v>895.93399999999997</v>
      </c>
    </row>
    <row r="439" spans="1:42" x14ac:dyDescent="0.35">
      <c r="A439" s="52"/>
      <c r="B439" s="17">
        <v>806.19299999999998</v>
      </c>
      <c r="C439" s="17">
        <v>806.19299999999998</v>
      </c>
      <c r="D439" s="17">
        <v>825.19200000000001</v>
      </c>
      <c r="E439" s="17">
        <v>847.91099999999994</v>
      </c>
      <c r="F439" s="17">
        <v>847.55100000000004</v>
      </c>
      <c r="G439" s="17">
        <v>862.04100000000005</v>
      </c>
      <c r="H439" s="17">
        <v>841.87900000000002</v>
      </c>
      <c r="I439" s="17">
        <v>819.36699999999996</v>
      </c>
      <c r="J439" s="17">
        <v>834.37900000000002</v>
      </c>
      <c r="K439" s="17">
        <v>843.43499999999995</v>
      </c>
      <c r="L439" s="17">
        <v>833.53599999999994</v>
      </c>
      <c r="M439" s="17">
        <v>840.548</v>
      </c>
      <c r="N439" s="17">
        <v>788.54399999999998</v>
      </c>
      <c r="O439" s="17">
        <v>863.59</v>
      </c>
      <c r="P439" s="17">
        <v>865.19600000000003</v>
      </c>
      <c r="Q439" s="17">
        <v>857.72900000000004</v>
      </c>
      <c r="R439" s="17">
        <v>853.90800000000002</v>
      </c>
      <c r="S439" s="17">
        <v>861.31700000000001</v>
      </c>
      <c r="T439" s="17">
        <v>906.56</v>
      </c>
      <c r="U439" s="17">
        <v>879.71799999999996</v>
      </c>
      <c r="V439" s="17">
        <v>859.20299999999997</v>
      </c>
      <c r="W439" s="17">
        <v>807.48800000000006</v>
      </c>
      <c r="X439" s="17">
        <v>827.41600000000005</v>
      </c>
      <c r="Y439" s="17">
        <v>814.94</v>
      </c>
      <c r="Z439" s="17">
        <v>852.57500000000005</v>
      </c>
      <c r="AA439" s="17">
        <v>882.58500000000004</v>
      </c>
      <c r="AB439" s="17">
        <v>785.15</v>
      </c>
      <c r="AC439" s="17">
        <v>801.75599999999997</v>
      </c>
      <c r="AD439" s="17">
        <v>902.18299999999999</v>
      </c>
      <c r="AE439" s="17">
        <v>891.75800000000004</v>
      </c>
      <c r="AF439" s="17">
        <v>886.38499999999999</v>
      </c>
      <c r="AG439" s="17">
        <v>936.64700000000005</v>
      </c>
      <c r="AH439" s="17">
        <v>936.64700000000005</v>
      </c>
      <c r="AI439" s="17">
        <v>936.64700000000005</v>
      </c>
      <c r="AJ439" s="17">
        <v>841.66300000000001</v>
      </c>
      <c r="AK439" s="17">
        <v>881.33299999999997</v>
      </c>
      <c r="AL439" s="17">
        <v>897.245</v>
      </c>
      <c r="AM439" s="17">
        <v>904.24699999999996</v>
      </c>
      <c r="AN439" s="17">
        <v>904.24699999999996</v>
      </c>
      <c r="AO439" s="17">
        <v>892.54200000000003</v>
      </c>
      <c r="AP439" s="17">
        <v>897.327</v>
      </c>
    </row>
    <row r="440" spans="1:42" x14ac:dyDescent="0.35">
      <c r="A440" s="52"/>
      <c r="B440" s="17">
        <v>806.20100000000002</v>
      </c>
      <c r="C440" s="17">
        <v>806.20100000000002</v>
      </c>
      <c r="D440" s="17">
        <v>825.279</v>
      </c>
      <c r="E440" s="17">
        <v>848.048</v>
      </c>
      <c r="F440" s="17">
        <v>847.75400000000002</v>
      </c>
      <c r="G440" s="17">
        <v>862.65300000000002</v>
      </c>
      <c r="H440" s="17">
        <v>842.14099999999996</v>
      </c>
      <c r="I440" s="17">
        <v>819.68100000000004</v>
      </c>
      <c r="J440" s="17">
        <v>835.048</v>
      </c>
      <c r="K440" s="17">
        <v>844.16300000000001</v>
      </c>
      <c r="L440" s="17">
        <v>834.03700000000003</v>
      </c>
      <c r="M440" s="17">
        <v>840.77599999999995</v>
      </c>
      <c r="N440" s="17">
        <v>788.601</v>
      </c>
      <c r="O440" s="17">
        <v>863.71</v>
      </c>
      <c r="P440" s="17">
        <v>865.28599999999994</v>
      </c>
      <c r="Q440" s="17">
        <v>857.92</v>
      </c>
      <c r="R440" s="17">
        <v>854.36400000000003</v>
      </c>
      <c r="S440" s="17">
        <v>862.54</v>
      </c>
      <c r="T440" s="17">
        <v>906.58299999999997</v>
      </c>
      <c r="U440" s="17">
        <v>880.57299999999998</v>
      </c>
      <c r="V440" s="17">
        <v>861.59</v>
      </c>
      <c r="W440" s="17">
        <v>807.84500000000003</v>
      </c>
      <c r="X440" s="17">
        <v>828.66</v>
      </c>
      <c r="Y440" s="17">
        <v>815.60400000000004</v>
      </c>
      <c r="Z440" s="17">
        <v>854.06</v>
      </c>
      <c r="AA440" s="17">
        <v>883.01599999999996</v>
      </c>
      <c r="AB440" s="17">
        <v>785.31299999999999</v>
      </c>
      <c r="AC440" s="17">
        <v>802.84699999999998</v>
      </c>
      <c r="AD440" s="17">
        <v>902.39200000000005</v>
      </c>
      <c r="AE440" s="17">
        <v>893.81600000000003</v>
      </c>
      <c r="AF440" s="17">
        <v>886.84400000000005</v>
      </c>
      <c r="AG440" s="17">
        <v>936.86199999999997</v>
      </c>
      <c r="AH440" s="17">
        <v>936.86199999999997</v>
      </c>
      <c r="AI440" s="17">
        <v>936.86199999999997</v>
      </c>
      <c r="AJ440" s="17">
        <v>842.15099999999995</v>
      </c>
      <c r="AK440" s="17">
        <v>881.61599999999999</v>
      </c>
      <c r="AL440" s="17">
        <v>897.69200000000001</v>
      </c>
      <c r="AM440" s="17">
        <v>905.52800000000002</v>
      </c>
      <c r="AN440" s="17">
        <v>905.52800000000002</v>
      </c>
      <c r="AO440" s="17">
        <v>893.08500000000004</v>
      </c>
      <c r="AP440" s="17">
        <v>897.55100000000004</v>
      </c>
    </row>
    <row r="441" spans="1:42" x14ac:dyDescent="0.35">
      <c r="A441" s="52"/>
      <c r="B441" s="17">
        <v>806.64</v>
      </c>
      <c r="C441" s="17">
        <v>806.64</v>
      </c>
      <c r="D441" s="17">
        <v>825.553</v>
      </c>
      <c r="E441" s="17">
        <v>848.42899999999997</v>
      </c>
      <c r="F441" s="17">
        <v>847.94799999999998</v>
      </c>
      <c r="G441" s="17">
        <v>863.36800000000005</v>
      </c>
      <c r="H441" s="17">
        <v>842.529</v>
      </c>
      <c r="I441" s="17">
        <v>819.87300000000005</v>
      </c>
      <c r="J441" s="17">
        <v>835.09400000000005</v>
      </c>
      <c r="K441" s="17">
        <v>844.66600000000005</v>
      </c>
      <c r="L441" s="17">
        <v>834.346</v>
      </c>
      <c r="M441" s="17">
        <v>840.89099999999996</v>
      </c>
      <c r="N441" s="17">
        <v>788.75800000000004</v>
      </c>
      <c r="O441" s="17">
        <v>864.4</v>
      </c>
      <c r="P441" s="17">
        <v>867.73099999999999</v>
      </c>
      <c r="Q441" s="17">
        <v>858.04600000000005</v>
      </c>
      <c r="R441" s="17">
        <v>855.42700000000002</v>
      </c>
      <c r="S441" s="17">
        <v>862.73699999999997</v>
      </c>
      <c r="T441" s="17">
        <v>907.71600000000001</v>
      </c>
      <c r="U441" s="17">
        <v>881.32500000000005</v>
      </c>
      <c r="V441" s="17">
        <v>861.65200000000004</v>
      </c>
      <c r="W441" s="17">
        <v>808.38099999999997</v>
      </c>
      <c r="X441" s="17">
        <v>829.13300000000004</v>
      </c>
      <c r="Y441" s="17">
        <v>815.75599999999997</v>
      </c>
      <c r="Z441" s="17">
        <v>854.36699999999996</v>
      </c>
      <c r="AA441" s="17">
        <v>883.09500000000003</v>
      </c>
      <c r="AB441" s="17">
        <v>787.34799999999996</v>
      </c>
      <c r="AC441" s="17">
        <v>804.24699999999996</v>
      </c>
      <c r="AD441" s="17">
        <v>903.42499999999995</v>
      </c>
      <c r="AE441" s="17">
        <v>893.97799999999995</v>
      </c>
      <c r="AF441" s="17">
        <v>887.76199999999994</v>
      </c>
      <c r="AG441" s="17">
        <v>936.93100000000004</v>
      </c>
      <c r="AH441" s="17">
        <v>936.93100000000004</v>
      </c>
      <c r="AI441" s="17">
        <v>936.93100000000004</v>
      </c>
      <c r="AJ441" s="17">
        <v>842.66</v>
      </c>
      <c r="AK441" s="17">
        <v>884.02499999999998</v>
      </c>
      <c r="AL441" s="17">
        <v>898.50800000000004</v>
      </c>
      <c r="AM441" s="17">
        <v>905.529</v>
      </c>
      <c r="AN441" s="17">
        <v>905.529</v>
      </c>
      <c r="AO441" s="17">
        <v>893.73500000000001</v>
      </c>
      <c r="AP441" s="17">
        <v>898.28899999999999</v>
      </c>
    </row>
    <row r="442" spans="1:42" x14ac:dyDescent="0.35">
      <c r="A442" s="52"/>
      <c r="B442" s="17">
        <v>806.99199999999996</v>
      </c>
      <c r="C442" s="17">
        <v>806.99199999999996</v>
      </c>
      <c r="D442" s="17">
        <v>827.02499999999998</v>
      </c>
      <c r="E442" s="17">
        <v>848.66399999999999</v>
      </c>
      <c r="F442" s="17">
        <v>848.40099999999995</v>
      </c>
      <c r="G442" s="17">
        <v>863.5</v>
      </c>
      <c r="H442" s="17">
        <v>842.86500000000001</v>
      </c>
      <c r="I442" s="17">
        <v>820.10900000000004</v>
      </c>
      <c r="J442" s="17">
        <v>835.44799999999998</v>
      </c>
      <c r="K442" s="17">
        <v>845.43399999999997</v>
      </c>
      <c r="L442" s="17">
        <v>834.80700000000002</v>
      </c>
      <c r="M442" s="17">
        <v>841.54100000000005</v>
      </c>
      <c r="N442" s="17">
        <v>788.82600000000002</v>
      </c>
      <c r="O442" s="17">
        <v>864.78200000000004</v>
      </c>
      <c r="P442" s="17">
        <v>868.01599999999996</v>
      </c>
      <c r="Q442" s="17">
        <v>858.56100000000004</v>
      </c>
      <c r="R442" s="17">
        <v>855.87400000000002</v>
      </c>
      <c r="S442" s="17">
        <v>863.20799999999997</v>
      </c>
      <c r="T442" s="17">
        <v>910.17200000000003</v>
      </c>
      <c r="U442" s="17">
        <v>881.75800000000004</v>
      </c>
      <c r="V442" s="17">
        <v>861.82500000000005</v>
      </c>
      <c r="W442" s="17">
        <v>809.23099999999999</v>
      </c>
      <c r="X442" s="17">
        <v>829.16899999999998</v>
      </c>
      <c r="Y442" s="17">
        <v>816.58600000000001</v>
      </c>
      <c r="Z442" s="17">
        <v>854.39</v>
      </c>
      <c r="AA442" s="17">
        <v>883.64700000000005</v>
      </c>
      <c r="AB442" s="17">
        <v>788.21199999999999</v>
      </c>
      <c r="AC442" s="17">
        <v>804.74800000000005</v>
      </c>
      <c r="AD442" s="17">
        <v>904.80799999999999</v>
      </c>
      <c r="AE442" s="17">
        <v>894.81799999999998</v>
      </c>
      <c r="AF442" s="17">
        <v>888.21500000000003</v>
      </c>
      <c r="AG442" s="17">
        <v>937.03700000000003</v>
      </c>
      <c r="AH442" s="17">
        <v>937.03700000000003</v>
      </c>
      <c r="AI442" s="17">
        <v>937.03700000000003</v>
      </c>
      <c r="AJ442" s="17">
        <v>842.98699999999997</v>
      </c>
      <c r="AK442" s="17">
        <v>884.66200000000003</v>
      </c>
      <c r="AL442" s="17">
        <v>898.99599999999998</v>
      </c>
      <c r="AM442" s="17">
        <v>906.48699999999997</v>
      </c>
      <c r="AN442" s="17">
        <v>906.48699999999997</v>
      </c>
      <c r="AO442" s="17">
        <v>893.99800000000005</v>
      </c>
      <c r="AP442" s="17">
        <v>898.39099999999996</v>
      </c>
    </row>
    <row r="443" spans="1:42" x14ac:dyDescent="0.35">
      <c r="A443" s="52"/>
      <c r="B443" s="17">
        <v>808.31700000000001</v>
      </c>
      <c r="C443" s="17">
        <v>808.31700000000001</v>
      </c>
      <c r="D443" s="17">
        <v>828.28</v>
      </c>
      <c r="E443" s="17">
        <v>849.18499999999995</v>
      </c>
      <c r="F443" s="17">
        <v>848.44899999999996</v>
      </c>
      <c r="G443" s="17">
        <v>864.29300000000001</v>
      </c>
      <c r="H443" s="17">
        <v>842.98599999999999</v>
      </c>
      <c r="I443" s="17">
        <v>820.51</v>
      </c>
      <c r="J443" s="17">
        <v>836.44899999999996</v>
      </c>
      <c r="K443" s="17">
        <v>845.524</v>
      </c>
      <c r="L443" s="17">
        <v>835.279</v>
      </c>
      <c r="M443" s="17">
        <v>841.74400000000003</v>
      </c>
      <c r="N443" s="17">
        <v>789.50699999999995</v>
      </c>
      <c r="O443" s="17">
        <v>867.31899999999996</v>
      </c>
      <c r="P443" s="17">
        <v>869.471</v>
      </c>
      <c r="Q443" s="17">
        <v>859.45100000000002</v>
      </c>
      <c r="R443" s="17">
        <v>856.23400000000004</v>
      </c>
      <c r="S443" s="17">
        <v>863.92200000000003</v>
      </c>
      <c r="T443" s="17">
        <v>911.06</v>
      </c>
      <c r="U443" s="17">
        <v>882.24099999999999</v>
      </c>
      <c r="V443" s="17">
        <v>864.05799999999999</v>
      </c>
      <c r="W443" s="17">
        <v>809.93399999999997</v>
      </c>
      <c r="X443" s="17">
        <v>830.26400000000001</v>
      </c>
      <c r="Y443" s="17">
        <v>817.58699999999999</v>
      </c>
      <c r="Z443" s="17">
        <v>854.71199999999999</v>
      </c>
      <c r="AA443" s="17">
        <v>883.73599999999999</v>
      </c>
      <c r="AB443" s="17">
        <v>788.75699999999995</v>
      </c>
      <c r="AC443" s="17">
        <v>805.4</v>
      </c>
      <c r="AD443" s="17">
        <v>905.44200000000001</v>
      </c>
      <c r="AE443" s="17">
        <v>894.95500000000004</v>
      </c>
      <c r="AF443" s="17">
        <v>889.09199999999998</v>
      </c>
      <c r="AG443" s="17">
        <v>937.48299999999995</v>
      </c>
      <c r="AH443" s="17">
        <v>937.48299999999995</v>
      </c>
      <c r="AI443" s="17">
        <v>937.48299999999995</v>
      </c>
      <c r="AJ443" s="17">
        <v>843.00699999999995</v>
      </c>
      <c r="AK443" s="17">
        <v>885.02200000000005</v>
      </c>
      <c r="AL443" s="17">
        <v>899.15700000000004</v>
      </c>
      <c r="AM443" s="17">
        <v>907.86900000000003</v>
      </c>
      <c r="AN443" s="17">
        <v>907.86900000000003</v>
      </c>
      <c r="AO443" s="17">
        <v>894.05700000000002</v>
      </c>
      <c r="AP443" s="17">
        <v>900.25699999999995</v>
      </c>
    </row>
    <row r="444" spans="1:42" x14ac:dyDescent="0.35">
      <c r="A444" s="52"/>
      <c r="B444" s="17">
        <v>808.51199999999994</v>
      </c>
      <c r="C444" s="17">
        <v>808.51199999999994</v>
      </c>
      <c r="D444" s="17">
        <v>829.06899999999996</v>
      </c>
      <c r="E444" s="17">
        <v>849.22199999999998</v>
      </c>
      <c r="F444" s="17">
        <v>848.67399999999998</v>
      </c>
      <c r="G444" s="17">
        <v>864.41800000000001</v>
      </c>
      <c r="H444" s="17">
        <v>843.06200000000001</v>
      </c>
      <c r="I444" s="17">
        <v>820.84500000000003</v>
      </c>
      <c r="J444" s="17">
        <v>837.90899999999999</v>
      </c>
      <c r="K444" s="17">
        <v>845.99400000000003</v>
      </c>
      <c r="L444" s="17">
        <v>836.02</v>
      </c>
      <c r="M444" s="17">
        <v>841.971</v>
      </c>
      <c r="N444" s="17">
        <v>789.73199999999997</v>
      </c>
      <c r="O444" s="17">
        <v>867.99800000000005</v>
      </c>
      <c r="P444" s="17">
        <v>869.8</v>
      </c>
      <c r="Q444" s="17">
        <v>859.55600000000004</v>
      </c>
      <c r="R444" s="17">
        <v>856.85199999999998</v>
      </c>
      <c r="S444" s="17">
        <v>864.69200000000001</v>
      </c>
      <c r="T444" s="17">
        <v>911.41800000000001</v>
      </c>
      <c r="U444" s="17">
        <v>884.50699999999995</v>
      </c>
      <c r="V444" s="17">
        <v>866.08199999999999</v>
      </c>
      <c r="W444" s="17">
        <v>810.28700000000003</v>
      </c>
      <c r="X444" s="17">
        <v>830.75800000000004</v>
      </c>
      <c r="Y444" s="17">
        <v>817.69899999999996</v>
      </c>
      <c r="Z444" s="17">
        <v>854.95399999999995</v>
      </c>
      <c r="AA444" s="17">
        <v>884.67399999999998</v>
      </c>
      <c r="AB444" s="17">
        <v>789.16499999999996</v>
      </c>
      <c r="AC444" s="17">
        <v>805.70600000000002</v>
      </c>
      <c r="AD444" s="17">
        <v>905.52599999999995</v>
      </c>
      <c r="AE444" s="17">
        <v>896.029</v>
      </c>
      <c r="AF444" s="17">
        <v>889.34100000000001</v>
      </c>
      <c r="AG444" s="17">
        <v>937.93700000000001</v>
      </c>
      <c r="AH444" s="17">
        <v>937.93700000000001</v>
      </c>
      <c r="AI444" s="17">
        <v>937.93700000000001</v>
      </c>
      <c r="AJ444" s="17">
        <v>845.05799999999999</v>
      </c>
      <c r="AK444" s="17">
        <v>885.08299999999997</v>
      </c>
      <c r="AL444" s="17">
        <v>899.55700000000002</v>
      </c>
      <c r="AM444" s="17">
        <v>909.05</v>
      </c>
      <c r="AN444" s="17">
        <v>909.05</v>
      </c>
      <c r="AO444" s="17">
        <v>894.16499999999996</v>
      </c>
      <c r="AP444" s="17">
        <v>901.08299999999997</v>
      </c>
    </row>
    <row r="445" spans="1:42" x14ac:dyDescent="0.35">
      <c r="A445" s="52"/>
      <c r="B445" s="17">
        <v>808.69100000000003</v>
      </c>
      <c r="C445" s="17">
        <v>808.69100000000003</v>
      </c>
      <c r="D445" s="17">
        <v>829.52800000000002</v>
      </c>
      <c r="E445" s="17">
        <v>849.63599999999997</v>
      </c>
      <c r="F445" s="17">
        <v>848.88800000000003</v>
      </c>
      <c r="G445" s="17">
        <v>866.08699999999999</v>
      </c>
      <c r="H445" s="17">
        <v>843.31700000000001</v>
      </c>
      <c r="I445" s="17">
        <v>821.24800000000005</v>
      </c>
      <c r="J445" s="17">
        <v>838.51</v>
      </c>
      <c r="K445" s="17">
        <v>846.18</v>
      </c>
      <c r="L445" s="17">
        <v>836.23199999999997</v>
      </c>
      <c r="M445" s="17">
        <v>842.06100000000004</v>
      </c>
      <c r="N445" s="17">
        <v>790.096</v>
      </c>
      <c r="O445" s="17">
        <v>868.78</v>
      </c>
      <c r="P445" s="17">
        <v>871.31500000000005</v>
      </c>
      <c r="Q445" s="17">
        <v>859.91300000000001</v>
      </c>
      <c r="R445" s="17">
        <v>857.79700000000003</v>
      </c>
      <c r="S445" s="17">
        <v>865.45600000000002</v>
      </c>
      <c r="T445" s="17">
        <v>912.72400000000005</v>
      </c>
      <c r="U445" s="17">
        <v>885.41800000000001</v>
      </c>
      <c r="V445" s="17">
        <v>866.41899999999998</v>
      </c>
      <c r="W445" s="17">
        <v>811.58299999999997</v>
      </c>
      <c r="X445" s="17">
        <v>832.15099999999995</v>
      </c>
      <c r="Y445" s="17">
        <v>818.66200000000003</v>
      </c>
      <c r="Z445" s="17">
        <v>855.19500000000005</v>
      </c>
      <c r="AA445" s="17">
        <v>885.65200000000004</v>
      </c>
      <c r="AB445" s="17">
        <v>789.67600000000004</v>
      </c>
      <c r="AC445" s="17">
        <v>805.80899999999997</v>
      </c>
      <c r="AD445" s="17">
        <v>905.55</v>
      </c>
      <c r="AE445" s="17">
        <v>896.98599999999999</v>
      </c>
      <c r="AF445" s="17">
        <v>889.59900000000005</v>
      </c>
      <c r="AG445" s="17">
        <v>937.98299999999995</v>
      </c>
      <c r="AH445" s="17">
        <v>937.98299999999995</v>
      </c>
      <c r="AI445" s="17">
        <v>937.98299999999995</v>
      </c>
      <c r="AJ445" s="17">
        <v>846.85500000000002</v>
      </c>
      <c r="AK445" s="17">
        <v>886.15099999999995</v>
      </c>
      <c r="AL445" s="17">
        <v>900.35900000000004</v>
      </c>
      <c r="AM445" s="17">
        <v>909.58500000000004</v>
      </c>
      <c r="AN445" s="17">
        <v>909.58500000000004</v>
      </c>
      <c r="AO445" s="17">
        <v>894.27599999999995</v>
      </c>
      <c r="AP445" s="17">
        <v>901.11099999999999</v>
      </c>
    </row>
    <row r="446" spans="1:42" x14ac:dyDescent="0.35">
      <c r="A446" s="52"/>
      <c r="B446" s="17">
        <v>808.96100000000001</v>
      </c>
      <c r="C446" s="17">
        <v>808.96100000000001</v>
      </c>
      <c r="D446" s="17">
        <v>829.601</v>
      </c>
      <c r="E446" s="17">
        <v>849.697</v>
      </c>
      <c r="F446" s="17">
        <v>848.96299999999997</v>
      </c>
      <c r="G446" s="17">
        <v>866.22299999999996</v>
      </c>
      <c r="H446" s="17">
        <v>843.76</v>
      </c>
      <c r="I446" s="17">
        <v>822.16300000000001</v>
      </c>
      <c r="J446" s="17">
        <v>838.79899999999998</v>
      </c>
      <c r="K446" s="17">
        <v>846.90499999999997</v>
      </c>
      <c r="L446" s="17">
        <v>837.04100000000005</v>
      </c>
      <c r="M446" s="17">
        <v>842.58</v>
      </c>
      <c r="N446" s="17">
        <v>790.33199999999999</v>
      </c>
      <c r="O446" s="17">
        <v>873.78099999999995</v>
      </c>
      <c r="P446" s="17">
        <v>871.577</v>
      </c>
      <c r="Q446" s="17">
        <v>860.18399999999997</v>
      </c>
      <c r="R446" s="17">
        <v>858.75599999999997</v>
      </c>
      <c r="S446" s="17">
        <v>866.09</v>
      </c>
      <c r="T446" s="17">
        <v>912.90200000000004</v>
      </c>
      <c r="U446" s="17">
        <v>885.61</v>
      </c>
      <c r="V446" s="17">
        <v>867.66399999999999</v>
      </c>
      <c r="W446" s="17">
        <v>811.68</v>
      </c>
      <c r="X446" s="17">
        <v>832.16399999999999</v>
      </c>
      <c r="Y446" s="17">
        <v>818.78399999999999</v>
      </c>
      <c r="Z446" s="17">
        <v>856.53700000000003</v>
      </c>
      <c r="AA446" s="17">
        <v>885.72699999999998</v>
      </c>
      <c r="AB446" s="17">
        <v>790.24</v>
      </c>
      <c r="AC446" s="17">
        <v>805.97799999999995</v>
      </c>
      <c r="AD446" s="17">
        <v>905.60900000000004</v>
      </c>
      <c r="AE446" s="17">
        <v>897.29300000000001</v>
      </c>
      <c r="AF446" s="17">
        <v>889.82600000000002</v>
      </c>
      <c r="AG446" s="17">
        <v>938.05799999999999</v>
      </c>
      <c r="AH446" s="17">
        <v>938.05799999999999</v>
      </c>
      <c r="AI446" s="17">
        <v>938.05799999999999</v>
      </c>
      <c r="AJ446" s="17">
        <v>847.06899999999996</v>
      </c>
      <c r="AK446" s="17">
        <v>887.93200000000002</v>
      </c>
      <c r="AL446" s="17">
        <v>900.97500000000002</v>
      </c>
      <c r="AM446" s="17">
        <v>909.678</v>
      </c>
      <c r="AN446" s="17">
        <v>909.678</v>
      </c>
      <c r="AO446" s="17">
        <v>894.53099999999995</v>
      </c>
      <c r="AP446" s="17">
        <v>903.73199999999997</v>
      </c>
    </row>
    <row r="447" spans="1:42" x14ac:dyDescent="0.35">
      <c r="A447" s="52"/>
      <c r="B447" s="17">
        <v>809.12800000000004</v>
      </c>
      <c r="C447" s="17">
        <v>809.12800000000004</v>
      </c>
      <c r="D447" s="17">
        <v>831.61300000000006</v>
      </c>
      <c r="E447" s="17">
        <v>849.92200000000003</v>
      </c>
      <c r="F447" s="17">
        <v>849.71299999999997</v>
      </c>
      <c r="G447" s="17">
        <v>867.57399999999996</v>
      </c>
      <c r="H447" s="17">
        <v>844.15099999999995</v>
      </c>
      <c r="I447" s="17">
        <v>822.45500000000004</v>
      </c>
      <c r="J447" s="17">
        <v>839.76599999999996</v>
      </c>
      <c r="K447" s="17">
        <v>847.87300000000005</v>
      </c>
      <c r="L447" s="17">
        <v>837.11300000000006</v>
      </c>
      <c r="M447" s="17">
        <v>843.12</v>
      </c>
      <c r="N447" s="17">
        <v>790.82600000000002</v>
      </c>
      <c r="O447" s="17">
        <v>874.99300000000005</v>
      </c>
      <c r="P447" s="17">
        <v>871.86400000000003</v>
      </c>
      <c r="Q447" s="17">
        <v>860.30399999999997</v>
      </c>
      <c r="R447" s="17">
        <v>858.98800000000006</v>
      </c>
      <c r="S447" s="17">
        <v>866.22299999999996</v>
      </c>
      <c r="T447" s="17">
        <v>913.08399999999995</v>
      </c>
      <c r="U447" s="17">
        <v>885.85400000000004</v>
      </c>
      <c r="V447" s="17">
        <v>867.83299999999997</v>
      </c>
      <c r="W447" s="17">
        <v>811.75099999999998</v>
      </c>
      <c r="X447" s="17">
        <v>833.68299999999999</v>
      </c>
      <c r="Y447" s="17">
        <v>820.00400000000002</v>
      </c>
      <c r="Z447" s="17">
        <v>856.75699999999995</v>
      </c>
      <c r="AA447" s="17">
        <v>886.07299999999998</v>
      </c>
      <c r="AB447" s="17">
        <v>790.70100000000002</v>
      </c>
      <c r="AC447" s="17">
        <v>806.03599999999994</v>
      </c>
      <c r="AD447" s="17">
        <v>906.16800000000001</v>
      </c>
      <c r="AE447" s="17">
        <v>897.45899999999995</v>
      </c>
      <c r="AF447" s="17">
        <v>890.02599999999995</v>
      </c>
      <c r="AG447" s="17">
        <v>939.53800000000001</v>
      </c>
      <c r="AH447" s="17">
        <v>939.53800000000001</v>
      </c>
      <c r="AI447" s="17">
        <v>939.53800000000001</v>
      </c>
      <c r="AJ447" s="17">
        <v>847.07500000000005</v>
      </c>
      <c r="AK447" s="17">
        <v>890.95100000000002</v>
      </c>
      <c r="AL447" s="17">
        <v>901.40300000000002</v>
      </c>
      <c r="AM447" s="17">
        <v>910.053</v>
      </c>
      <c r="AN447" s="17">
        <v>910.053</v>
      </c>
      <c r="AO447" s="17">
        <v>895.73099999999999</v>
      </c>
      <c r="AP447" s="17">
        <v>904.35699999999997</v>
      </c>
    </row>
    <row r="448" spans="1:42" x14ac:dyDescent="0.35">
      <c r="A448" s="52"/>
      <c r="B448" s="17">
        <v>809.14700000000005</v>
      </c>
      <c r="C448" s="17">
        <v>809.14700000000005</v>
      </c>
      <c r="D448" s="17">
        <v>832.87099999999998</v>
      </c>
      <c r="E448" s="17">
        <v>851.38</v>
      </c>
      <c r="F448" s="17">
        <v>850.79899999999998</v>
      </c>
      <c r="G448" s="17">
        <v>869.21799999999996</v>
      </c>
      <c r="H448" s="17">
        <v>844.90700000000004</v>
      </c>
      <c r="I448" s="17">
        <v>823.11099999999999</v>
      </c>
      <c r="J448" s="17">
        <v>839.96199999999999</v>
      </c>
      <c r="K448" s="17">
        <v>849.29600000000005</v>
      </c>
      <c r="L448" s="17">
        <v>837.62699999999995</v>
      </c>
      <c r="M448" s="17">
        <v>843.91899999999998</v>
      </c>
      <c r="N448" s="17">
        <v>791.81500000000005</v>
      </c>
      <c r="O448" s="17">
        <v>875.07299999999998</v>
      </c>
      <c r="P448" s="17">
        <v>872.49199999999996</v>
      </c>
      <c r="Q448" s="17">
        <v>860.30700000000002</v>
      </c>
      <c r="R448" s="17">
        <v>860.52</v>
      </c>
      <c r="S448" s="17">
        <v>866.38300000000004</v>
      </c>
      <c r="T448" s="17">
        <v>913.71699999999998</v>
      </c>
      <c r="U448" s="17">
        <v>886.46900000000005</v>
      </c>
      <c r="V448" s="17">
        <v>869.27700000000004</v>
      </c>
      <c r="W448" s="17">
        <v>812.29300000000001</v>
      </c>
      <c r="X448" s="17">
        <v>834.90700000000004</v>
      </c>
      <c r="Y448" s="17">
        <v>820.22299999999996</v>
      </c>
      <c r="Z448" s="17">
        <v>858.49400000000003</v>
      </c>
      <c r="AA448" s="17">
        <v>886.40800000000002</v>
      </c>
      <c r="AB448" s="17">
        <v>793.36699999999996</v>
      </c>
      <c r="AC448" s="17">
        <v>809.59</v>
      </c>
      <c r="AD448" s="17">
        <v>906.47699999999998</v>
      </c>
      <c r="AE448" s="17">
        <v>897.64599999999996</v>
      </c>
      <c r="AF448" s="17">
        <v>890.11099999999999</v>
      </c>
      <c r="AG448" s="17">
        <v>939.61400000000003</v>
      </c>
      <c r="AH448" s="17">
        <v>939.61400000000003</v>
      </c>
      <c r="AI448" s="17">
        <v>939.61400000000003</v>
      </c>
      <c r="AJ448" s="17">
        <v>847.38800000000003</v>
      </c>
      <c r="AK448" s="17">
        <v>891.11599999999999</v>
      </c>
      <c r="AL448" s="17">
        <v>901.46600000000001</v>
      </c>
      <c r="AM448" s="17">
        <v>910.43299999999999</v>
      </c>
      <c r="AN448" s="17">
        <v>910.43299999999999</v>
      </c>
      <c r="AO448" s="17">
        <v>897.30600000000004</v>
      </c>
      <c r="AP448" s="17">
        <v>904.91</v>
      </c>
    </row>
    <row r="449" spans="1:42" x14ac:dyDescent="0.35">
      <c r="A449" s="52"/>
      <c r="B449" s="17">
        <v>809.61199999999997</v>
      </c>
      <c r="C449" s="17">
        <v>809.61199999999997</v>
      </c>
      <c r="D449" s="17">
        <v>832.88300000000004</v>
      </c>
      <c r="E449" s="17">
        <v>851.61</v>
      </c>
      <c r="F449" s="17">
        <v>850.97900000000004</v>
      </c>
      <c r="G449" s="17">
        <v>869.39400000000001</v>
      </c>
      <c r="H449" s="17">
        <v>845.05799999999999</v>
      </c>
      <c r="I449" s="17">
        <v>824.40800000000002</v>
      </c>
      <c r="J449" s="17">
        <v>840.15099999999995</v>
      </c>
      <c r="K449" s="17">
        <v>849.64599999999996</v>
      </c>
      <c r="L449" s="17">
        <v>839.22</v>
      </c>
      <c r="M449" s="17">
        <v>844.40099999999995</v>
      </c>
      <c r="N449" s="17">
        <v>791.82100000000003</v>
      </c>
      <c r="O449" s="17">
        <v>876.024</v>
      </c>
      <c r="P449" s="17">
        <v>872.899</v>
      </c>
      <c r="Q449" s="17">
        <v>860.33100000000002</v>
      </c>
      <c r="R449" s="17">
        <v>860.57600000000002</v>
      </c>
      <c r="S449" s="17">
        <v>867.15</v>
      </c>
      <c r="T449" s="17">
        <v>914.18600000000004</v>
      </c>
      <c r="U449" s="17">
        <v>887.125</v>
      </c>
      <c r="V449" s="17">
        <v>869.41899999999998</v>
      </c>
      <c r="W449" s="17">
        <v>813.58699999999999</v>
      </c>
      <c r="X449" s="17">
        <v>835.99099999999999</v>
      </c>
      <c r="Y449" s="17">
        <v>820.68399999999997</v>
      </c>
      <c r="Z449" s="17">
        <v>858.59699999999998</v>
      </c>
      <c r="AA449" s="17">
        <v>887.13</v>
      </c>
      <c r="AB449" s="17">
        <v>793.43600000000004</v>
      </c>
      <c r="AC449" s="17">
        <v>810.46900000000005</v>
      </c>
      <c r="AD449" s="17">
        <v>907.19200000000001</v>
      </c>
      <c r="AE449" s="17">
        <v>898.03899999999999</v>
      </c>
      <c r="AF449" s="17">
        <v>890.34900000000005</v>
      </c>
      <c r="AG449" s="17">
        <v>939.83500000000004</v>
      </c>
      <c r="AH449" s="17">
        <v>939.83500000000004</v>
      </c>
      <c r="AI449" s="17">
        <v>939.83500000000004</v>
      </c>
      <c r="AJ449" s="17">
        <v>847.62599999999998</v>
      </c>
      <c r="AK449" s="17">
        <v>891.12800000000004</v>
      </c>
      <c r="AL449" s="17">
        <v>901.69799999999998</v>
      </c>
      <c r="AM449" s="17">
        <v>911.09199999999998</v>
      </c>
      <c r="AN449" s="17">
        <v>911.09199999999998</v>
      </c>
      <c r="AO449" s="17">
        <v>897.55399999999997</v>
      </c>
      <c r="AP449" s="17">
        <v>904.96199999999999</v>
      </c>
    </row>
    <row r="450" spans="1:42" x14ac:dyDescent="0.35">
      <c r="A450" s="52"/>
      <c r="B450" s="17">
        <v>809.65</v>
      </c>
      <c r="C450" s="17">
        <v>809.65</v>
      </c>
      <c r="D450" s="17">
        <v>833.50300000000004</v>
      </c>
      <c r="E450" s="17">
        <v>851.61099999999999</v>
      </c>
      <c r="F450" s="17">
        <v>851.02499999999998</v>
      </c>
      <c r="G450" s="17">
        <v>870.13400000000001</v>
      </c>
      <c r="H450" s="17">
        <v>845.57600000000002</v>
      </c>
      <c r="I450" s="17">
        <v>825.87300000000005</v>
      </c>
      <c r="J450" s="17">
        <v>840.78399999999999</v>
      </c>
      <c r="K450" s="17">
        <v>849.96900000000005</v>
      </c>
      <c r="L450" s="17">
        <v>839.529</v>
      </c>
      <c r="M450" s="17">
        <v>844.48400000000004</v>
      </c>
      <c r="N450" s="17">
        <v>792.22199999999998</v>
      </c>
      <c r="O450" s="17">
        <v>876.78099999999995</v>
      </c>
      <c r="P450" s="17">
        <v>873.04700000000003</v>
      </c>
      <c r="Q450" s="17">
        <v>861.78700000000003</v>
      </c>
      <c r="R450" s="17">
        <v>860.601</v>
      </c>
      <c r="S450" s="17">
        <v>868.54300000000001</v>
      </c>
      <c r="T450" s="17">
        <v>914.25199999999995</v>
      </c>
      <c r="U450" s="17">
        <v>887.34299999999996</v>
      </c>
      <c r="V450" s="17">
        <v>869.83100000000002</v>
      </c>
      <c r="W450" s="17">
        <v>813.726</v>
      </c>
      <c r="X450" s="17">
        <v>836.43899999999996</v>
      </c>
      <c r="Y450" s="17">
        <v>821.32500000000005</v>
      </c>
      <c r="Z450" s="17">
        <v>859.3</v>
      </c>
      <c r="AA450" s="17">
        <v>888.33699999999999</v>
      </c>
      <c r="AB450" s="17">
        <v>794.62400000000002</v>
      </c>
      <c r="AC450" s="17">
        <v>810.72400000000005</v>
      </c>
      <c r="AD450" s="17">
        <v>908.33199999999999</v>
      </c>
      <c r="AE450" s="17">
        <v>898.53800000000001</v>
      </c>
      <c r="AF450" s="17">
        <v>891.9</v>
      </c>
      <c r="AG450" s="17">
        <v>939.91300000000001</v>
      </c>
      <c r="AH450" s="17">
        <v>939.91300000000001</v>
      </c>
      <c r="AI450" s="17">
        <v>939.91300000000001</v>
      </c>
      <c r="AJ450" s="17">
        <v>848.02499999999998</v>
      </c>
      <c r="AK450" s="17">
        <v>891.17399999999998</v>
      </c>
      <c r="AL450" s="17">
        <v>901.87099999999998</v>
      </c>
      <c r="AM450" s="17">
        <v>911.29100000000005</v>
      </c>
      <c r="AN450" s="17">
        <v>911.29100000000005</v>
      </c>
      <c r="AO450" s="17">
        <v>897.91399999999999</v>
      </c>
      <c r="AP450" s="17">
        <v>906.99400000000003</v>
      </c>
    </row>
    <row r="451" spans="1:42" x14ac:dyDescent="0.35">
      <c r="A451" s="52"/>
      <c r="B451" s="17">
        <v>810.18399999999997</v>
      </c>
      <c r="C451" s="17">
        <v>810.18399999999997</v>
      </c>
      <c r="D451" s="17">
        <v>834.952</v>
      </c>
      <c r="E451" s="17">
        <v>851.88199999999995</v>
      </c>
      <c r="F451" s="17">
        <v>851.17700000000002</v>
      </c>
      <c r="G451" s="17">
        <v>870.28099999999995</v>
      </c>
      <c r="H451" s="17">
        <v>845.96100000000001</v>
      </c>
      <c r="I451" s="17">
        <v>827.11099999999999</v>
      </c>
      <c r="J451" s="17">
        <v>841.10599999999999</v>
      </c>
      <c r="K451" s="17">
        <v>850.37699999999995</v>
      </c>
      <c r="L451" s="17">
        <v>839.57799999999997</v>
      </c>
      <c r="M451" s="17">
        <v>844.64499999999998</v>
      </c>
      <c r="N451" s="17">
        <v>792.59</v>
      </c>
      <c r="O451" s="17">
        <v>877.13199999999995</v>
      </c>
      <c r="P451" s="17">
        <v>874.05600000000004</v>
      </c>
      <c r="Q451" s="17">
        <v>862.06700000000001</v>
      </c>
      <c r="R451" s="17">
        <v>860.80399999999997</v>
      </c>
      <c r="S451" s="17">
        <v>868.88699999999994</v>
      </c>
      <c r="T451" s="17">
        <v>914.37599999999998</v>
      </c>
      <c r="U451" s="17">
        <v>887.60500000000002</v>
      </c>
      <c r="V451" s="17">
        <v>872.12300000000005</v>
      </c>
      <c r="W451" s="17">
        <v>814.99199999999996</v>
      </c>
      <c r="X451" s="17">
        <v>836.73</v>
      </c>
      <c r="Y451" s="17">
        <v>822.21799999999996</v>
      </c>
      <c r="Z451" s="17">
        <v>860.63499999999999</v>
      </c>
      <c r="AA451" s="17">
        <v>889.00199999999995</v>
      </c>
      <c r="AB451" s="17">
        <v>794.63699999999994</v>
      </c>
      <c r="AC451" s="17">
        <v>811.92600000000004</v>
      </c>
      <c r="AD451" s="17">
        <v>908.34299999999996</v>
      </c>
      <c r="AE451" s="17">
        <v>898.93</v>
      </c>
      <c r="AF451" s="17">
        <v>892.06100000000004</v>
      </c>
      <c r="AG451" s="17">
        <v>939.96</v>
      </c>
      <c r="AH451" s="17">
        <v>939.96</v>
      </c>
      <c r="AI451" s="17">
        <v>939.96</v>
      </c>
      <c r="AJ451" s="17">
        <v>848.31500000000005</v>
      </c>
      <c r="AK451" s="17">
        <v>891.92</v>
      </c>
      <c r="AL451" s="17">
        <v>901.96699999999998</v>
      </c>
      <c r="AM451" s="17">
        <v>911.50400000000002</v>
      </c>
      <c r="AN451" s="17">
        <v>911.50400000000002</v>
      </c>
      <c r="AO451" s="17">
        <v>897.93399999999997</v>
      </c>
      <c r="AP451" s="17">
        <v>907.46100000000001</v>
      </c>
    </row>
    <row r="452" spans="1:42" x14ac:dyDescent="0.35">
      <c r="A452" s="52"/>
      <c r="B452" s="17">
        <v>810.33600000000001</v>
      </c>
      <c r="C452" s="17">
        <v>810.33600000000001</v>
      </c>
      <c r="D452" s="17">
        <v>835.33600000000001</v>
      </c>
      <c r="E452" s="17">
        <v>852.005</v>
      </c>
      <c r="F452" s="17">
        <v>851.2</v>
      </c>
      <c r="G452" s="17">
        <v>870.61800000000005</v>
      </c>
      <c r="H452" s="17">
        <v>846.34100000000001</v>
      </c>
      <c r="I452" s="17">
        <v>827.30899999999997</v>
      </c>
      <c r="J452" s="17">
        <v>842.17</v>
      </c>
      <c r="K452" s="17">
        <v>850.43</v>
      </c>
      <c r="L452" s="17">
        <v>840.11099999999999</v>
      </c>
      <c r="M452" s="17">
        <v>844.92</v>
      </c>
      <c r="N452" s="17">
        <v>792.94600000000003</v>
      </c>
      <c r="O452" s="17">
        <v>878.47900000000004</v>
      </c>
      <c r="P452" s="17">
        <v>874.08199999999999</v>
      </c>
      <c r="Q452" s="17">
        <v>862.495</v>
      </c>
      <c r="R452" s="17">
        <v>861.20600000000002</v>
      </c>
      <c r="S452" s="17">
        <v>869.47500000000002</v>
      </c>
      <c r="T452" s="17">
        <v>915.45600000000002</v>
      </c>
      <c r="U452" s="17">
        <v>889.25300000000004</v>
      </c>
      <c r="V452" s="17">
        <v>873.26900000000001</v>
      </c>
      <c r="W452" s="17">
        <v>815.52599999999995</v>
      </c>
      <c r="X452" s="17">
        <v>836.73</v>
      </c>
      <c r="Y452" s="17">
        <v>823.20299999999997</v>
      </c>
      <c r="Z452" s="17">
        <v>861.92899999999997</v>
      </c>
      <c r="AA452" s="17">
        <v>889.92700000000002</v>
      </c>
      <c r="AB452" s="17">
        <v>795.58900000000006</v>
      </c>
      <c r="AC452" s="17">
        <v>813.71500000000003</v>
      </c>
      <c r="AD452" s="17">
        <v>908.5</v>
      </c>
      <c r="AE452" s="17">
        <v>899.37400000000002</v>
      </c>
      <c r="AF452" s="17">
        <v>892.39700000000005</v>
      </c>
      <c r="AG452" s="17">
        <v>940.06</v>
      </c>
      <c r="AH452" s="17">
        <v>940.06</v>
      </c>
      <c r="AI452" s="17">
        <v>940.06</v>
      </c>
      <c r="AJ452" s="17">
        <v>848.49800000000005</v>
      </c>
      <c r="AK452" s="17">
        <v>892.404</v>
      </c>
      <c r="AL452" s="17">
        <v>902.07500000000005</v>
      </c>
      <c r="AM452" s="17">
        <v>911.52599999999995</v>
      </c>
      <c r="AN452" s="17">
        <v>911.52599999999995</v>
      </c>
      <c r="AO452" s="17">
        <v>898.01099999999997</v>
      </c>
      <c r="AP452" s="17">
        <v>908.29499999999996</v>
      </c>
    </row>
    <row r="453" spans="1:42" x14ac:dyDescent="0.35">
      <c r="A453" s="52"/>
      <c r="B453" s="17">
        <v>811.51199999999994</v>
      </c>
      <c r="C453" s="17">
        <v>811.51199999999994</v>
      </c>
      <c r="D453" s="17">
        <v>835.35599999999999</v>
      </c>
      <c r="E453" s="17">
        <v>852.07799999999997</v>
      </c>
      <c r="F453" s="17">
        <v>851.92200000000003</v>
      </c>
      <c r="G453" s="17">
        <v>870.69399999999996</v>
      </c>
      <c r="H453" s="17">
        <v>846.375</v>
      </c>
      <c r="I453" s="17">
        <v>828.702</v>
      </c>
      <c r="J453" s="17">
        <v>842.35400000000004</v>
      </c>
      <c r="K453" s="17">
        <v>850.93600000000004</v>
      </c>
      <c r="L453" s="17">
        <v>840.13099999999997</v>
      </c>
      <c r="M453" s="17">
        <v>845.13900000000001</v>
      </c>
      <c r="N453" s="17">
        <v>793.07899999999995</v>
      </c>
      <c r="O453" s="17">
        <v>878.9</v>
      </c>
      <c r="P453" s="17">
        <v>874.55799999999999</v>
      </c>
      <c r="Q453" s="17">
        <v>862.58900000000006</v>
      </c>
      <c r="R453" s="17">
        <v>861.42700000000002</v>
      </c>
      <c r="S453" s="17">
        <v>870.05100000000004</v>
      </c>
      <c r="T453" s="17">
        <v>915.56700000000001</v>
      </c>
      <c r="U453" s="17">
        <v>889.97199999999998</v>
      </c>
      <c r="V453" s="17">
        <v>873.79300000000001</v>
      </c>
      <c r="W453" s="17">
        <v>815.62699999999995</v>
      </c>
      <c r="X453" s="17">
        <v>837.38099999999997</v>
      </c>
      <c r="Y453" s="17">
        <v>823.56799999999998</v>
      </c>
      <c r="Z453" s="17">
        <v>862.26499999999999</v>
      </c>
      <c r="AA453" s="17">
        <v>890.79899999999998</v>
      </c>
      <c r="AB453" s="17">
        <v>795.81100000000004</v>
      </c>
      <c r="AC453" s="17">
        <v>814.17700000000002</v>
      </c>
      <c r="AD453" s="17">
        <v>908.63699999999994</v>
      </c>
      <c r="AE453" s="17">
        <v>899.596</v>
      </c>
      <c r="AF453" s="17">
        <v>892.58600000000001</v>
      </c>
      <c r="AG453" s="17">
        <v>940.18700000000001</v>
      </c>
      <c r="AH453" s="17">
        <v>940.18700000000001</v>
      </c>
      <c r="AI453" s="17">
        <v>940.18700000000001</v>
      </c>
      <c r="AJ453" s="17">
        <v>848.53499999999997</v>
      </c>
      <c r="AK453" s="17">
        <v>893.04100000000005</v>
      </c>
      <c r="AL453" s="17">
        <v>902.25599999999997</v>
      </c>
      <c r="AM453" s="17">
        <v>911.80799999999999</v>
      </c>
      <c r="AN453" s="17">
        <v>911.80799999999999</v>
      </c>
      <c r="AO453" s="17">
        <v>898.39599999999996</v>
      </c>
      <c r="AP453" s="17">
        <v>908.63900000000001</v>
      </c>
    </row>
    <row r="454" spans="1:42" x14ac:dyDescent="0.35">
      <c r="A454" s="52"/>
      <c r="B454" s="17">
        <v>811.97</v>
      </c>
      <c r="C454" s="17">
        <v>811.97</v>
      </c>
      <c r="D454" s="17">
        <v>835.85299999999995</v>
      </c>
      <c r="E454" s="17">
        <v>852.19899999999996</v>
      </c>
      <c r="F454" s="17">
        <v>851.96199999999999</v>
      </c>
      <c r="G454" s="17">
        <v>870.71500000000003</v>
      </c>
      <c r="H454" s="17">
        <v>846.61699999999996</v>
      </c>
      <c r="I454" s="17">
        <v>828.755</v>
      </c>
      <c r="J454" s="17">
        <v>842.66399999999999</v>
      </c>
      <c r="K454" s="17">
        <v>851.10199999999998</v>
      </c>
      <c r="L454" s="17">
        <v>840.13199999999995</v>
      </c>
      <c r="M454" s="17">
        <v>845.65700000000004</v>
      </c>
      <c r="N454" s="17">
        <v>793.39800000000002</v>
      </c>
      <c r="O454" s="17">
        <v>879.01599999999996</v>
      </c>
      <c r="P454" s="17">
        <v>875.06100000000004</v>
      </c>
      <c r="Q454" s="17">
        <v>862.66899999999998</v>
      </c>
      <c r="R454" s="17">
        <v>862.48500000000001</v>
      </c>
      <c r="S454" s="17">
        <v>871.173</v>
      </c>
      <c r="T454" s="17">
        <v>916.11900000000003</v>
      </c>
      <c r="U454" s="17">
        <v>894.16600000000005</v>
      </c>
      <c r="V454" s="17">
        <v>873.96199999999999</v>
      </c>
      <c r="W454" s="17">
        <v>817.279</v>
      </c>
      <c r="X454" s="17">
        <v>837.505</v>
      </c>
      <c r="Y454" s="17">
        <v>823.77300000000002</v>
      </c>
      <c r="Z454" s="17">
        <v>863.27700000000004</v>
      </c>
      <c r="AA454" s="17">
        <v>890.99099999999999</v>
      </c>
      <c r="AB454" s="17">
        <v>795.94100000000003</v>
      </c>
      <c r="AC454" s="17">
        <v>814.70399999999995</v>
      </c>
      <c r="AD454" s="17">
        <v>909.50900000000001</v>
      </c>
      <c r="AE454" s="17">
        <v>899.71600000000001</v>
      </c>
      <c r="AF454" s="17">
        <v>893.42200000000003</v>
      </c>
      <c r="AG454" s="17">
        <v>940.21100000000001</v>
      </c>
      <c r="AH454" s="17">
        <v>940.21100000000001</v>
      </c>
      <c r="AI454" s="17">
        <v>940.21100000000001</v>
      </c>
      <c r="AJ454" s="17">
        <v>848.726</v>
      </c>
      <c r="AK454" s="17">
        <v>893.75800000000004</v>
      </c>
      <c r="AL454" s="17">
        <v>903.04100000000005</v>
      </c>
      <c r="AM454" s="17">
        <v>912.84</v>
      </c>
      <c r="AN454" s="17">
        <v>912.84</v>
      </c>
      <c r="AO454" s="17">
        <v>899.14300000000003</v>
      </c>
      <c r="AP454" s="17">
        <v>909.56299999999999</v>
      </c>
    </row>
    <row r="455" spans="1:42" x14ac:dyDescent="0.35">
      <c r="A455" s="52"/>
      <c r="B455" s="17">
        <v>812.00599999999997</v>
      </c>
      <c r="C455" s="17">
        <v>812.00599999999997</v>
      </c>
      <c r="D455" s="17">
        <v>835.904</v>
      </c>
      <c r="E455" s="17">
        <v>853.30799999999999</v>
      </c>
      <c r="F455" s="17">
        <v>852.09199999999998</v>
      </c>
      <c r="G455" s="17">
        <v>871.53099999999995</v>
      </c>
      <c r="H455" s="17">
        <v>847.81600000000003</v>
      </c>
      <c r="I455" s="17">
        <v>829.01400000000001</v>
      </c>
      <c r="J455" s="17">
        <v>843.60799999999995</v>
      </c>
      <c r="K455" s="17">
        <v>852.03899999999999</v>
      </c>
      <c r="L455" s="17">
        <v>840.19200000000001</v>
      </c>
      <c r="M455" s="17">
        <v>845.66899999999998</v>
      </c>
      <c r="N455" s="17">
        <v>793.64400000000001</v>
      </c>
      <c r="O455" s="17">
        <v>880.14400000000001</v>
      </c>
      <c r="P455" s="17">
        <v>875.26800000000003</v>
      </c>
      <c r="Q455" s="17">
        <v>863.202</v>
      </c>
      <c r="R455" s="17">
        <v>862.51800000000003</v>
      </c>
      <c r="S455" s="17">
        <v>872.55700000000002</v>
      </c>
      <c r="T455" s="17">
        <v>918.08500000000004</v>
      </c>
      <c r="U455" s="17">
        <v>894.99800000000005</v>
      </c>
      <c r="V455" s="17">
        <v>874.09</v>
      </c>
      <c r="W455" s="17">
        <v>817.36699999999996</v>
      </c>
      <c r="X455" s="17">
        <v>841.61</v>
      </c>
      <c r="Y455" s="17">
        <v>823.91600000000005</v>
      </c>
      <c r="Z455" s="17">
        <v>864.19600000000003</v>
      </c>
      <c r="AA455" s="17">
        <v>891.06500000000005</v>
      </c>
      <c r="AB455" s="17">
        <v>796.29899999999998</v>
      </c>
      <c r="AC455" s="17">
        <v>814.88199999999995</v>
      </c>
      <c r="AD455" s="17">
        <v>909.96199999999999</v>
      </c>
      <c r="AE455" s="17">
        <v>899.82500000000005</v>
      </c>
      <c r="AF455" s="17">
        <v>894.27099999999996</v>
      </c>
      <c r="AG455" s="17">
        <v>940.28300000000002</v>
      </c>
      <c r="AH455" s="17">
        <v>940.28300000000002</v>
      </c>
      <c r="AI455" s="17">
        <v>940.28300000000002</v>
      </c>
      <c r="AJ455" s="17">
        <v>848.91800000000001</v>
      </c>
      <c r="AK455" s="17">
        <v>893.78</v>
      </c>
      <c r="AL455" s="17">
        <v>903.73800000000006</v>
      </c>
      <c r="AM455" s="17">
        <v>913.10500000000002</v>
      </c>
      <c r="AN455" s="17">
        <v>913.10500000000002</v>
      </c>
      <c r="AO455" s="17">
        <v>899.50300000000004</v>
      </c>
      <c r="AP455" s="17">
        <v>909.87400000000002</v>
      </c>
    </row>
    <row r="456" spans="1:42" x14ac:dyDescent="0.35">
      <c r="A456" s="52"/>
      <c r="B456" s="17">
        <v>812.48400000000004</v>
      </c>
      <c r="C456" s="17">
        <v>812.48400000000004</v>
      </c>
      <c r="D456" s="17">
        <v>836.49599999999998</v>
      </c>
      <c r="E456" s="17">
        <v>853.42600000000004</v>
      </c>
      <c r="F456" s="17">
        <v>852.41499999999996</v>
      </c>
      <c r="G456" s="17">
        <v>871.82899999999995</v>
      </c>
      <c r="H456" s="17">
        <v>847.86800000000005</v>
      </c>
      <c r="I456" s="17">
        <v>829.12599999999998</v>
      </c>
      <c r="J456" s="17">
        <v>844.673</v>
      </c>
      <c r="K456" s="17">
        <v>852.18499999999995</v>
      </c>
      <c r="L456" s="17">
        <v>840.33100000000002</v>
      </c>
      <c r="M456" s="17">
        <v>845.9</v>
      </c>
      <c r="N456" s="17">
        <v>793.74699999999996</v>
      </c>
      <c r="O456" s="17">
        <v>881.548</v>
      </c>
      <c r="P456" s="17">
        <v>875.84400000000005</v>
      </c>
      <c r="Q456" s="17">
        <v>863.495</v>
      </c>
      <c r="R456" s="17">
        <v>862.85699999999997</v>
      </c>
      <c r="S456" s="17">
        <v>873.15099999999995</v>
      </c>
      <c r="T456" s="17">
        <v>918.96400000000006</v>
      </c>
      <c r="U456" s="17">
        <v>895.31500000000005</v>
      </c>
      <c r="V456" s="17">
        <v>874.38199999999995</v>
      </c>
      <c r="W456" s="17">
        <v>817.846</v>
      </c>
      <c r="X456" s="17">
        <v>841.79899999999998</v>
      </c>
      <c r="Y456" s="17">
        <v>825.34299999999996</v>
      </c>
      <c r="Z456" s="17">
        <v>864.87099999999998</v>
      </c>
      <c r="AA456" s="17">
        <v>891.45299999999997</v>
      </c>
      <c r="AB456" s="17">
        <v>796.50699999999995</v>
      </c>
      <c r="AC456" s="17">
        <v>815.00300000000004</v>
      </c>
      <c r="AD456" s="17">
        <v>911.04</v>
      </c>
      <c r="AE456" s="17">
        <v>899.96799999999996</v>
      </c>
      <c r="AF456" s="17">
        <v>894.298</v>
      </c>
      <c r="AG456" s="17">
        <v>941.09299999999996</v>
      </c>
      <c r="AH456" s="17">
        <v>941.09299999999996</v>
      </c>
      <c r="AI456" s="17">
        <v>941.09299999999996</v>
      </c>
      <c r="AJ456" s="17">
        <v>849.18899999999996</v>
      </c>
      <c r="AK456" s="17">
        <v>894.51900000000001</v>
      </c>
      <c r="AL456" s="17">
        <v>904.09799999999996</v>
      </c>
      <c r="AM456" s="17">
        <v>913.72699999999998</v>
      </c>
      <c r="AN456" s="17">
        <v>913.72699999999998</v>
      </c>
      <c r="AO456" s="17">
        <v>900.048</v>
      </c>
      <c r="AP456" s="17">
        <v>910.60299999999995</v>
      </c>
    </row>
    <row r="457" spans="1:42" x14ac:dyDescent="0.35">
      <c r="A457" s="52"/>
      <c r="B457" s="17">
        <v>812.67700000000002</v>
      </c>
      <c r="C457" s="17">
        <v>812.67700000000002</v>
      </c>
      <c r="D457" s="17">
        <v>837.06500000000005</v>
      </c>
      <c r="E457" s="17">
        <v>853.976</v>
      </c>
      <c r="F457" s="17">
        <v>852.66800000000001</v>
      </c>
      <c r="G457" s="17">
        <v>871.87900000000002</v>
      </c>
      <c r="H457" s="17">
        <v>848.81600000000003</v>
      </c>
      <c r="I457" s="17">
        <v>829.24300000000005</v>
      </c>
      <c r="J457" s="17">
        <v>845.91700000000003</v>
      </c>
      <c r="K457" s="17">
        <v>852.23699999999997</v>
      </c>
      <c r="L457" s="17">
        <v>840.47400000000005</v>
      </c>
      <c r="M457" s="17">
        <v>846.82399999999996</v>
      </c>
      <c r="N457" s="17">
        <v>794.22799999999995</v>
      </c>
      <c r="O457" s="17">
        <v>881.60199999999998</v>
      </c>
      <c r="P457" s="17">
        <v>876.18799999999999</v>
      </c>
      <c r="Q457" s="17">
        <v>863.87099999999998</v>
      </c>
      <c r="R457" s="17">
        <v>863.58399999999995</v>
      </c>
      <c r="S457" s="17">
        <v>873.31299999999999</v>
      </c>
      <c r="T457" s="17">
        <v>919.07299999999998</v>
      </c>
      <c r="U457" s="17">
        <v>895.50599999999997</v>
      </c>
      <c r="V457" s="17">
        <v>874.51599999999996</v>
      </c>
      <c r="W457" s="17">
        <v>818.17100000000005</v>
      </c>
      <c r="X457" s="17">
        <v>843.61199999999997</v>
      </c>
      <c r="Y457" s="17">
        <v>825.48199999999997</v>
      </c>
      <c r="Z457" s="17">
        <v>865.16099999999994</v>
      </c>
      <c r="AA457" s="17">
        <v>891.68799999999999</v>
      </c>
      <c r="AB457" s="17">
        <v>797.85199999999998</v>
      </c>
      <c r="AC457" s="17">
        <v>816.70600000000002</v>
      </c>
      <c r="AD457" s="17">
        <v>911.92899999999997</v>
      </c>
      <c r="AE457" s="17">
        <v>900.89099999999996</v>
      </c>
      <c r="AF457" s="17">
        <v>895.03200000000004</v>
      </c>
      <c r="AG457" s="17">
        <v>942.13199999999995</v>
      </c>
      <c r="AH457" s="17">
        <v>942.13199999999995</v>
      </c>
      <c r="AI457" s="17">
        <v>942.13199999999995</v>
      </c>
      <c r="AJ457" s="17">
        <v>850.28700000000003</v>
      </c>
      <c r="AK457" s="17">
        <v>894.79899999999998</v>
      </c>
      <c r="AL457" s="17">
        <v>904.25300000000004</v>
      </c>
      <c r="AM457" s="17">
        <v>913.76199999999994</v>
      </c>
      <c r="AN457" s="17">
        <v>913.76199999999994</v>
      </c>
      <c r="AO457" s="17">
        <v>900.09100000000001</v>
      </c>
      <c r="AP457" s="17">
        <v>911.97500000000002</v>
      </c>
    </row>
    <row r="458" spans="1:42" x14ac:dyDescent="0.35">
      <c r="A458" s="52"/>
      <c r="B458" s="17">
        <v>813.31600000000003</v>
      </c>
      <c r="C458" s="17">
        <v>813.31600000000003</v>
      </c>
      <c r="D458" s="17">
        <v>837.54899999999998</v>
      </c>
      <c r="E458" s="17">
        <v>854.33600000000001</v>
      </c>
      <c r="F458" s="17">
        <v>853.11699999999996</v>
      </c>
      <c r="G458" s="17">
        <v>872.04200000000003</v>
      </c>
      <c r="H458" s="17">
        <v>848.98599999999999</v>
      </c>
      <c r="I458" s="17">
        <v>829.75</v>
      </c>
      <c r="J458" s="17">
        <v>845.952</v>
      </c>
      <c r="K458" s="17">
        <v>852.37</v>
      </c>
      <c r="L458" s="17">
        <v>840.68799999999999</v>
      </c>
      <c r="M458" s="17">
        <v>847.1</v>
      </c>
      <c r="N458" s="17">
        <v>794.94600000000003</v>
      </c>
      <c r="O458" s="17">
        <v>882.53599999999994</v>
      </c>
      <c r="P458" s="17">
        <v>876.31200000000001</v>
      </c>
      <c r="Q458" s="17">
        <v>864.06</v>
      </c>
      <c r="R458" s="17">
        <v>863.64200000000005</v>
      </c>
      <c r="S458" s="17">
        <v>873.88599999999997</v>
      </c>
      <c r="T458" s="17">
        <v>920.03300000000002</v>
      </c>
      <c r="U458" s="17">
        <v>896.23800000000006</v>
      </c>
      <c r="V458" s="17">
        <v>874.59900000000005</v>
      </c>
      <c r="W458" s="17">
        <v>818.19500000000005</v>
      </c>
      <c r="X458" s="17">
        <v>844.10699999999997</v>
      </c>
      <c r="Y458" s="17">
        <v>827.54</v>
      </c>
      <c r="Z458" s="17">
        <v>865.37199999999996</v>
      </c>
      <c r="AA458" s="17">
        <v>892.67499999999995</v>
      </c>
      <c r="AB458" s="17">
        <v>799.67600000000004</v>
      </c>
      <c r="AC458" s="17">
        <v>818.01800000000003</v>
      </c>
      <c r="AD458" s="17">
        <v>914.08399999999995</v>
      </c>
      <c r="AE458" s="17">
        <v>902.101</v>
      </c>
      <c r="AF458" s="17">
        <v>895.08299999999997</v>
      </c>
      <c r="AG458" s="17">
        <v>942.50400000000002</v>
      </c>
      <c r="AH458" s="17">
        <v>942.50400000000002</v>
      </c>
      <c r="AI458" s="17">
        <v>942.50400000000002</v>
      </c>
      <c r="AJ458" s="17">
        <v>851.82399999999996</v>
      </c>
      <c r="AK458" s="17">
        <v>895.03800000000001</v>
      </c>
      <c r="AL458" s="17">
        <v>904.495</v>
      </c>
      <c r="AM458" s="17">
        <v>913.97500000000002</v>
      </c>
      <c r="AN458" s="17">
        <v>913.97500000000002</v>
      </c>
      <c r="AO458" s="17">
        <v>900.17700000000002</v>
      </c>
      <c r="AP458" s="17">
        <v>911.98299999999995</v>
      </c>
    </row>
    <row r="459" spans="1:42" x14ac:dyDescent="0.35">
      <c r="A459" s="52"/>
      <c r="B459" s="17">
        <v>814.28099999999995</v>
      </c>
      <c r="C459" s="17">
        <v>814.28099999999995</v>
      </c>
      <c r="D459" s="17">
        <v>838.31600000000003</v>
      </c>
      <c r="E459" s="17">
        <v>854.92</v>
      </c>
      <c r="F459" s="17">
        <v>853.27</v>
      </c>
      <c r="G459" s="17">
        <v>872.38599999999997</v>
      </c>
      <c r="H459" s="17">
        <v>849.697</v>
      </c>
      <c r="I459" s="17">
        <v>829.78099999999995</v>
      </c>
      <c r="J459" s="17">
        <v>846.04300000000001</v>
      </c>
      <c r="K459" s="17">
        <v>852.98599999999999</v>
      </c>
      <c r="L459" s="17">
        <v>841.66200000000003</v>
      </c>
      <c r="M459" s="17">
        <v>847.51499999999999</v>
      </c>
      <c r="N459" s="17">
        <v>795.62900000000002</v>
      </c>
      <c r="O459" s="17">
        <v>884.22799999999995</v>
      </c>
      <c r="P459" s="17">
        <v>876.95699999999999</v>
      </c>
      <c r="Q459" s="17">
        <v>864.12300000000005</v>
      </c>
      <c r="R459" s="17">
        <v>863.91200000000003</v>
      </c>
      <c r="S459" s="17">
        <v>874.81399999999996</v>
      </c>
      <c r="T459" s="17">
        <v>921.28099999999995</v>
      </c>
      <c r="U459" s="17">
        <v>896.30600000000004</v>
      </c>
      <c r="V459" s="17">
        <v>875.77599999999995</v>
      </c>
      <c r="W459" s="17">
        <v>818.62800000000004</v>
      </c>
      <c r="X459" s="17">
        <v>844.51400000000001</v>
      </c>
      <c r="Y459" s="17">
        <v>828.09500000000003</v>
      </c>
      <c r="Z459" s="17">
        <v>865.99599999999998</v>
      </c>
      <c r="AA459" s="17">
        <v>893.63499999999999</v>
      </c>
      <c r="AB459" s="17">
        <v>800.62199999999996</v>
      </c>
      <c r="AC459" s="17">
        <v>819.00699999999995</v>
      </c>
      <c r="AD459" s="17">
        <v>914.9</v>
      </c>
      <c r="AE459" s="17">
        <v>902.40599999999995</v>
      </c>
      <c r="AF459" s="17">
        <v>896.02</v>
      </c>
      <c r="AG459" s="17">
        <v>942.52599999999995</v>
      </c>
      <c r="AH459" s="17">
        <v>942.52599999999995</v>
      </c>
      <c r="AI459" s="17">
        <v>942.52599999999995</v>
      </c>
      <c r="AJ459" s="17">
        <v>851.86300000000006</v>
      </c>
      <c r="AK459" s="17">
        <v>895.09699999999998</v>
      </c>
      <c r="AL459" s="17">
        <v>904.92399999999998</v>
      </c>
      <c r="AM459" s="17">
        <v>914.10500000000002</v>
      </c>
      <c r="AN459" s="17">
        <v>914.10500000000002</v>
      </c>
      <c r="AO459" s="17">
        <v>900.33600000000001</v>
      </c>
      <c r="AP459" s="17">
        <v>912.81600000000003</v>
      </c>
    </row>
    <row r="460" spans="1:42" x14ac:dyDescent="0.35">
      <c r="A460" s="52"/>
      <c r="B460" s="17">
        <v>815.61300000000006</v>
      </c>
      <c r="C460" s="17">
        <v>815.61300000000006</v>
      </c>
      <c r="D460" s="17">
        <v>838.35799999999995</v>
      </c>
      <c r="E460" s="17">
        <v>855.00699999999995</v>
      </c>
      <c r="F460" s="17">
        <v>853.39800000000002</v>
      </c>
      <c r="G460" s="17">
        <v>873.53700000000003</v>
      </c>
      <c r="H460" s="17">
        <v>849.80700000000002</v>
      </c>
      <c r="I460" s="17">
        <v>830.32799999999997</v>
      </c>
      <c r="J460" s="17">
        <v>846.53599999999994</v>
      </c>
      <c r="K460" s="17">
        <v>853.11</v>
      </c>
      <c r="L460" s="17">
        <v>841.81500000000005</v>
      </c>
      <c r="M460" s="17">
        <v>847.61800000000005</v>
      </c>
      <c r="N460" s="17">
        <v>795.65300000000002</v>
      </c>
      <c r="O460" s="17">
        <v>884.89</v>
      </c>
      <c r="P460" s="17">
        <v>876.995</v>
      </c>
      <c r="Q460" s="17">
        <v>864.62900000000002</v>
      </c>
      <c r="R460" s="17">
        <v>864.63900000000001</v>
      </c>
      <c r="S460" s="17">
        <v>875.37400000000002</v>
      </c>
      <c r="T460" s="17">
        <v>922.07399999999996</v>
      </c>
      <c r="U460" s="17">
        <v>896.87400000000002</v>
      </c>
      <c r="V460" s="17">
        <v>875.96</v>
      </c>
      <c r="W460" s="17">
        <v>818.74699999999996</v>
      </c>
      <c r="X460" s="17">
        <v>844.90300000000002</v>
      </c>
      <c r="Y460" s="17">
        <v>829.81899999999996</v>
      </c>
      <c r="Z460" s="17">
        <v>867.25099999999998</v>
      </c>
      <c r="AA460" s="17">
        <v>893.74400000000003</v>
      </c>
      <c r="AB460" s="17">
        <v>802.04700000000003</v>
      </c>
      <c r="AC460" s="17">
        <v>819.08100000000002</v>
      </c>
      <c r="AD460" s="17">
        <v>915.20699999999999</v>
      </c>
      <c r="AE460" s="17">
        <v>902.56399999999996</v>
      </c>
      <c r="AF460" s="17">
        <v>896.41499999999996</v>
      </c>
      <c r="AG460" s="17">
        <v>942.72500000000002</v>
      </c>
      <c r="AH460" s="17">
        <v>942.72500000000002</v>
      </c>
      <c r="AI460" s="17">
        <v>942.72500000000002</v>
      </c>
      <c r="AJ460" s="17">
        <v>853.37599999999998</v>
      </c>
      <c r="AK460" s="17">
        <v>895.75800000000004</v>
      </c>
      <c r="AL460" s="17">
        <v>905.15700000000004</v>
      </c>
      <c r="AM460" s="17">
        <v>915.47</v>
      </c>
      <c r="AN460" s="17">
        <v>915.47</v>
      </c>
      <c r="AO460" s="17">
        <v>900.91399999999999</v>
      </c>
      <c r="AP460" s="17">
        <v>914.13</v>
      </c>
    </row>
    <row r="461" spans="1:42" x14ac:dyDescent="0.35">
      <c r="A461" s="52"/>
      <c r="B461" s="17">
        <v>815.947</v>
      </c>
      <c r="C461" s="17">
        <v>815.947</v>
      </c>
      <c r="D461" s="17">
        <v>838.58</v>
      </c>
      <c r="E461" s="17">
        <v>856.01199999999994</v>
      </c>
      <c r="F461" s="17">
        <v>853.45799999999997</v>
      </c>
      <c r="G461" s="17">
        <v>874.22199999999998</v>
      </c>
      <c r="H461" s="17">
        <v>850.34400000000005</v>
      </c>
      <c r="I461" s="17">
        <v>830.88300000000004</v>
      </c>
      <c r="J461" s="17">
        <v>846.97699999999998</v>
      </c>
      <c r="K461" s="17">
        <v>853.53399999999999</v>
      </c>
      <c r="L461" s="17">
        <v>841.90499999999997</v>
      </c>
      <c r="M461" s="17">
        <v>847.65499999999997</v>
      </c>
      <c r="N461" s="17">
        <v>796.22</v>
      </c>
      <c r="O461" s="17">
        <v>885.57799999999997</v>
      </c>
      <c r="P461" s="17">
        <v>877.06</v>
      </c>
      <c r="Q461" s="17">
        <v>864.77499999999998</v>
      </c>
      <c r="R461" s="17">
        <v>864.85199999999998</v>
      </c>
      <c r="S461" s="17">
        <v>875.41899999999998</v>
      </c>
      <c r="T461" s="17">
        <v>923.50199999999995</v>
      </c>
      <c r="U461" s="17">
        <v>896.95500000000004</v>
      </c>
      <c r="V461" s="17">
        <v>876.11</v>
      </c>
      <c r="W461" s="17">
        <v>819.27200000000005</v>
      </c>
      <c r="X461" s="17">
        <v>845.00599999999997</v>
      </c>
      <c r="Y461" s="17">
        <v>829.96799999999996</v>
      </c>
      <c r="Z461" s="17">
        <v>867.40599999999995</v>
      </c>
      <c r="AA461" s="17">
        <v>894.29600000000005</v>
      </c>
      <c r="AB461" s="17">
        <v>803.55700000000002</v>
      </c>
      <c r="AC461" s="17">
        <v>821.25300000000004</v>
      </c>
      <c r="AD461" s="17">
        <v>915.26099999999997</v>
      </c>
      <c r="AE461" s="17">
        <v>902.69399999999996</v>
      </c>
      <c r="AF461" s="17">
        <v>897.11699999999996</v>
      </c>
      <c r="AG461" s="17">
        <v>943.32600000000002</v>
      </c>
      <c r="AH461" s="17">
        <v>943.32600000000002</v>
      </c>
      <c r="AI461" s="17">
        <v>943.32600000000002</v>
      </c>
      <c r="AJ461" s="17">
        <v>854.596</v>
      </c>
      <c r="AK461" s="17">
        <v>895.76800000000003</v>
      </c>
      <c r="AL461" s="17">
        <v>905.72699999999998</v>
      </c>
      <c r="AM461" s="17">
        <v>916.43299999999999</v>
      </c>
      <c r="AN461" s="17">
        <v>916.43299999999999</v>
      </c>
      <c r="AO461" s="17">
        <v>902.47900000000004</v>
      </c>
      <c r="AP461" s="17">
        <v>914.19500000000005</v>
      </c>
    </row>
    <row r="462" spans="1:42" x14ac:dyDescent="0.35">
      <c r="A462" s="52"/>
      <c r="B462" s="17">
        <v>816.04</v>
      </c>
      <c r="C462" s="17">
        <v>816.04</v>
      </c>
      <c r="D462" s="17">
        <v>838.83600000000001</v>
      </c>
      <c r="E462" s="17">
        <v>856.12900000000002</v>
      </c>
      <c r="F462" s="17">
        <v>853.57399999999996</v>
      </c>
      <c r="G462" s="17">
        <v>874.37</v>
      </c>
      <c r="H462" s="17">
        <v>851.82500000000005</v>
      </c>
      <c r="I462" s="17">
        <v>831.02700000000004</v>
      </c>
      <c r="J462" s="17">
        <v>848.21299999999997</v>
      </c>
      <c r="K462" s="17">
        <v>854.06799999999998</v>
      </c>
      <c r="L462" s="17">
        <v>842.95799999999997</v>
      </c>
      <c r="M462" s="17">
        <v>847.70299999999997</v>
      </c>
      <c r="N462" s="17">
        <v>796.27300000000002</v>
      </c>
      <c r="O462" s="17">
        <v>886.33100000000002</v>
      </c>
      <c r="P462" s="17">
        <v>877.83900000000006</v>
      </c>
      <c r="Q462" s="17">
        <v>865.07500000000005</v>
      </c>
      <c r="R462" s="17">
        <v>864.85599999999999</v>
      </c>
      <c r="S462" s="17">
        <v>875.64300000000003</v>
      </c>
      <c r="T462" s="17">
        <v>923.63400000000001</v>
      </c>
      <c r="U462" s="17">
        <v>897.35</v>
      </c>
      <c r="V462" s="17">
        <v>876.35900000000004</v>
      </c>
      <c r="W462" s="17">
        <v>819.56899999999996</v>
      </c>
      <c r="X462" s="17">
        <v>845.30499999999995</v>
      </c>
      <c r="Y462" s="17">
        <v>831.26900000000001</v>
      </c>
      <c r="Z462" s="17">
        <v>868.43200000000002</v>
      </c>
      <c r="AA462" s="17">
        <v>894.67399999999998</v>
      </c>
      <c r="AB462" s="17">
        <v>803.58399999999995</v>
      </c>
      <c r="AC462" s="17">
        <v>821.55600000000004</v>
      </c>
      <c r="AD462" s="17">
        <v>915.50800000000004</v>
      </c>
      <c r="AE462" s="17">
        <v>903.38300000000004</v>
      </c>
      <c r="AF462" s="17">
        <v>897.77300000000002</v>
      </c>
      <c r="AG462" s="17">
        <v>943.43499999999995</v>
      </c>
      <c r="AH462" s="17">
        <v>943.43499999999995</v>
      </c>
      <c r="AI462" s="17">
        <v>943.43499999999995</v>
      </c>
      <c r="AJ462" s="17">
        <v>854.94100000000003</v>
      </c>
      <c r="AK462" s="17">
        <v>896.20100000000002</v>
      </c>
      <c r="AL462" s="17">
        <v>906.15099999999995</v>
      </c>
      <c r="AM462" s="17">
        <v>917.40800000000002</v>
      </c>
      <c r="AN462" s="17">
        <v>917.40800000000002</v>
      </c>
      <c r="AO462" s="17">
        <v>903.68399999999997</v>
      </c>
      <c r="AP462" s="17">
        <v>914.25900000000001</v>
      </c>
    </row>
    <row r="463" spans="1:42" x14ac:dyDescent="0.35">
      <c r="A463" s="52"/>
      <c r="B463" s="17">
        <v>816.13199999999995</v>
      </c>
      <c r="C463" s="17">
        <v>816.13199999999995</v>
      </c>
      <c r="D463" s="17">
        <v>838.92200000000003</v>
      </c>
      <c r="E463" s="17">
        <v>856.13800000000003</v>
      </c>
      <c r="F463" s="17">
        <v>854.41899999999998</v>
      </c>
      <c r="G463" s="17">
        <v>874.86800000000005</v>
      </c>
      <c r="H463" s="17">
        <v>852.52200000000005</v>
      </c>
      <c r="I463" s="17">
        <v>831.31</v>
      </c>
      <c r="J463" s="17">
        <v>848.26800000000003</v>
      </c>
      <c r="K463" s="17">
        <v>854.67700000000002</v>
      </c>
      <c r="L463" s="17">
        <v>843.11</v>
      </c>
      <c r="M463" s="17">
        <v>847.99300000000005</v>
      </c>
      <c r="N463" s="17">
        <v>796.49900000000002</v>
      </c>
      <c r="O463" s="17">
        <v>887.32600000000002</v>
      </c>
      <c r="P463" s="17">
        <v>878.00699999999995</v>
      </c>
      <c r="Q463" s="17">
        <v>865.15800000000002</v>
      </c>
      <c r="R463" s="17">
        <v>864.90899999999999</v>
      </c>
      <c r="S463" s="17">
        <v>876.37</v>
      </c>
      <c r="T463" s="17">
        <v>924.34199999999998</v>
      </c>
      <c r="U463" s="17">
        <v>898.5</v>
      </c>
      <c r="V463" s="17">
        <v>876.36300000000006</v>
      </c>
      <c r="W463" s="17">
        <v>820.83199999999999</v>
      </c>
      <c r="X463" s="17">
        <v>845.93899999999996</v>
      </c>
      <c r="Y463" s="17">
        <v>831.67600000000004</v>
      </c>
      <c r="Z463" s="17">
        <v>868.62199999999996</v>
      </c>
      <c r="AA463" s="17">
        <v>894.96900000000005</v>
      </c>
      <c r="AB463" s="17">
        <v>805.37</v>
      </c>
      <c r="AC463" s="17">
        <v>822.69500000000005</v>
      </c>
      <c r="AD463" s="17">
        <v>915.68700000000001</v>
      </c>
      <c r="AE463" s="17">
        <v>903.69500000000005</v>
      </c>
      <c r="AF463" s="17">
        <v>898.625</v>
      </c>
      <c r="AG463" s="17">
        <v>943.66499999999996</v>
      </c>
      <c r="AH463" s="17">
        <v>943.66499999999996</v>
      </c>
      <c r="AI463" s="17">
        <v>943.66499999999996</v>
      </c>
      <c r="AJ463" s="17">
        <v>855.34</v>
      </c>
      <c r="AK463" s="17">
        <v>896.35599999999999</v>
      </c>
      <c r="AL463" s="17">
        <v>906.24800000000005</v>
      </c>
      <c r="AM463" s="17">
        <v>918.42600000000004</v>
      </c>
      <c r="AN463" s="17">
        <v>918.42600000000004</v>
      </c>
      <c r="AO463" s="17">
        <v>903.721</v>
      </c>
      <c r="AP463" s="17">
        <v>915.35900000000004</v>
      </c>
    </row>
    <row r="464" spans="1:42" x14ac:dyDescent="0.35">
      <c r="A464" s="52"/>
      <c r="B464" s="17">
        <v>816.50900000000001</v>
      </c>
      <c r="C464" s="17">
        <v>816.50900000000001</v>
      </c>
      <c r="D464" s="17">
        <v>839.56600000000003</v>
      </c>
      <c r="E464" s="17">
        <v>856.94299999999998</v>
      </c>
      <c r="F464" s="17">
        <v>856.10900000000004</v>
      </c>
      <c r="G464" s="17">
        <v>875.07100000000003</v>
      </c>
      <c r="H464" s="17">
        <v>854.27</v>
      </c>
      <c r="I464" s="17">
        <v>831.91099999999994</v>
      </c>
      <c r="J464" s="17">
        <v>848.38099999999997</v>
      </c>
      <c r="K464" s="17">
        <v>855.08100000000002</v>
      </c>
      <c r="L464" s="17">
        <v>843.23400000000004</v>
      </c>
      <c r="M464" s="17">
        <v>848.24800000000005</v>
      </c>
      <c r="N464" s="17">
        <v>796.726</v>
      </c>
      <c r="O464" s="17">
        <v>888.86</v>
      </c>
      <c r="P464" s="17">
        <v>878.55100000000004</v>
      </c>
      <c r="Q464" s="17">
        <v>865.38199999999995</v>
      </c>
      <c r="R464" s="17">
        <v>864.91600000000005</v>
      </c>
      <c r="S464" s="17">
        <v>878.07600000000002</v>
      </c>
      <c r="T464" s="17">
        <v>925.12199999999996</v>
      </c>
      <c r="U464" s="17">
        <v>898.84500000000003</v>
      </c>
      <c r="V464" s="17">
        <v>876.91</v>
      </c>
      <c r="W464" s="17">
        <v>821.04200000000003</v>
      </c>
      <c r="X464" s="17">
        <v>846.06899999999996</v>
      </c>
      <c r="Y464" s="17">
        <v>832.62900000000002</v>
      </c>
      <c r="Z464" s="17">
        <v>868.65899999999999</v>
      </c>
      <c r="AA464" s="17">
        <v>895.6</v>
      </c>
      <c r="AB464" s="17">
        <v>806.46900000000005</v>
      </c>
      <c r="AC464" s="17">
        <v>823.82799999999997</v>
      </c>
      <c r="AD464" s="17">
        <v>916.01800000000003</v>
      </c>
      <c r="AE464" s="17">
        <v>904.22799999999995</v>
      </c>
      <c r="AF464" s="17">
        <v>899.63900000000001</v>
      </c>
      <c r="AG464" s="17">
        <v>943.70500000000004</v>
      </c>
      <c r="AH464" s="17">
        <v>943.70500000000004</v>
      </c>
      <c r="AI464" s="17">
        <v>943.70500000000004</v>
      </c>
      <c r="AJ464" s="17">
        <v>855.36400000000003</v>
      </c>
      <c r="AK464" s="17">
        <v>896.78200000000004</v>
      </c>
      <c r="AL464" s="17">
        <v>906.29499999999996</v>
      </c>
      <c r="AM464" s="17">
        <v>919.07899999999995</v>
      </c>
      <c r="AN464" s="17">
        <v>919.07899999999995</v>
      </c>
      <c r="AO464" s="17">
        <v>904.94500000000005</v>
      </c>
      <c r="AP464" s="17">
        <v>915.56</v>
      </c>
    </row>
    <row r="465" spans="1:42" x14ac:dyDescent="0.35">
      <c r="A465" s="52"/>
      <c r="B465" s="17">
        <v>816.90899999999999</v>
      </c>
      <c r="C465" s="17">
        <v>816.90899999999999</v>
      </c>
      <c r="D465" s="17">
        <v>841.08500000000004</v>
      </c>
      <c r="E465" s="17">
        <v>856.99099999999999</v>
      </c>
      <c r="F465" s="17">
        <v>856.37400000000002</v>
      </c>
      <c r="G465" s="17">
        <v>875.24400000000003</v>
      </c>
      <c r="H465" s="17">
        <v>854.40599999999995</v>
      </c>
      <c r="I465" s="17">
        <v>834.24800000000005</v>
      </c>
      <c r="J465" s="17">
        <v>848.99800000000005</v>
      </c>
      <c r="K465" s="17">
        <v>855.43799999999999</v>
      </c>
      <c r="L465" s="17">
        <v>843.49900000000002</v>
      </c>
      <c r="M465" s="17">
        <v>848.31100000000004</v>
      </c>
      <c r="N465" s="17">
        <v>796.86199999999997</v>
      </c>
      <c r="O465" s="17">
        <v>889.43</v>
      </c>
      <c r="P465" s="17">
        <v>878.78499999999997</v>
      </c>
      <c r="Q465" s="17">
        <v>866.54600000000005</v>
      </c>
      <c r="R465" s="17">
        <v>865.29499999999996</v>
      </c>
      <c r="S465" s="17">
        <v>878.86800000000005</v>
      </c>
      <c r="T465" s="17">
        <v>925.19600000000003</v>
      </c>
      <c r="U465" s="17">
        <v>900.24</v>
      </c>
      <c r="V465" s="17">
        <v>877.10299999999995</v>
      </c>
      <c r="W465" s="17">
        <v>821.31500000000005</v>
      </c>
      <c r="X465" s="17">
        <v>846.78</v>
      </c>
      <c r="Y465" s="17">
        <v>832.77300000000002</v>
      </c>
      <c r="Z465" s="17">
        <v>869.16499999999996</v>
      </c>
      <c r="AA465" s="17">
        <v>897.02</v>
      </c>
      <c r="AB465" s="17">
        <v>806.87</v>
      </c>
      <c r="AC465" s="17">
        <v>823.86099999999999</v>
      </c>
      <c r="AD465" s="17">
        <v>916.61099999999999</v>
      </c>
      <c r="AE465" s="17">
        <v>904.50300000000004</v>
      </c>
      <c r="AF465" s="17">
        <v>900.21799999999996</v>
      </c>
      <c r="AG465" s="17">
        <v>943.78499999999997</v>
      </c>
      <c r="AH465" s="17">
        <v>943.78499999999997</v>
      </c>
      <c r="AI465" s="17">
        <v>943.78499999999997</v>
      </c>
      <c r="AJ465" s="17">
        <v>855.58</v>
      </c>
      <c r="AK465" s="17">
        <v>897.26</v>
      </c>
      <c r="AL465" s="17">
        <v>906.30499999999995</v>
      </c>
      <c r="AM465" s="17">
        <v>919.50300000000004</v>
      </c>
      <c r="AN465" s="17">
        <v>919.50300000000004</v>
      </c>
      <c r="AO465" s="17">
        <v>905.11</v>
      </c>
      <c r="AP465" s="17">
        <v>915.82100000000003</v>
      </c>
    </row>
    <row r="466" spans="1:42" x14ac:dyDescent="0.35">
      <c r="A466" s="52"/>
      <c r="B466" s="17">
        <v>818.05200000000002</v>
      </c>
      <c r="C466" s="17">
        <v>818.05200000000002</v>
      </c>
      <c r="D466" s="17">
        <v>842.30499999999995</v>
      </c>
      <c r="E466" s="17">
        <v>857.16600000000005</v>
      </c>
      <c r="F466" s="17">
        <v>856.76199999999994</v>
      </c>
      <c r="G466" s="17">
        <v>875.35500000000002</v>
      </c>
      <c r="H466" s="17">
        <v>855.24400000000003</v>
      </c>
      <c r="I466" s="17">
        <v>834.39599999999996</v>
      </c>
      <c r="J466" s="17">
        <v>849.14</v>
      </c>
      <c r="K466" s="17">
        <v>855.59100000000001</v>
      </c>
      <c r="L466" s="17">
        <v>844.44500000000005</v>
      </c>
      <c r="M466" s="17">
        <v>848.60500000000002</v>
      </c>
      <c r="N466" s="17">
        <v>796.93799999999999</v>
      </c>
      <c r="O466" s="17">
        <v>890.029</v>
      </c>
      <c r="P466" s="17">
        <v>879.29600000000005</v>
      </c>
      <c r="Q466" s="17">
        <v>866.83500000000004</v>
      </c>
      <c r="R466" s="17">
        <v>866.39400000000001</v>
      </c>
      <c r="S466" s="17">
        <v>879.06899999999996</v>
      </c>
      <c r="T466" s="17">
        <v>925.67399999999998</v>
      </c>
      <c r="U466" s="17">
        <v>901.23599999999999</v>
      </c>
      <c r="V466" s="17">
        <v>877.35299999999995</v>
      </c>
      <c r="W466" s="17">
        <v>821.68600000000004</v>
      </c>
      <c r="X466" s="17">
        <v>846.84400000000005</v>
      </c>
      <c r="Y466" s="17">
        <v>833.51599999999996</v>
      </c>
      <c r="Z466" s="17">
        <v>871.03899999999999</v>
      </c>
      <c r="AA466" s="17">
        <v>897.452</v>
      </c>
      <c r="AB466" s="17">
        <v>807.06600000000003</v>
      </c>
      <c r="AC466" s="17">
        <v>824.39200000000005</v>
      </c>
      <c r="AD466" s="17">
        <v>917.59</v>
      </c>
      <c r="AE466" s="17">
        <v>905.08799999999997</v>
      </c>
      <c r="AF466" s="17">
        <v>903.16099999999994</v>
      </c>
      <c r="AG466" s="17">
        <v>944.63800000000003</v>
      </c>
      <c r="AH466" s="17">
        <v>944.63800000000003</v>
      </c>
      <c r="AI466" s="17">
        <v>944.63800000000003</v>
      </c>
      <c r="AJ466" s="17">
        <v>855.61199999999997</v>
      </c>
      <c r="AK466" s="17">
        <v>900.73500000000001</v>
      </c>
      <c r="AL466" s="17">
        <v>906.35</v>
      </c>
      <c r="AM466" s="17">
        <v>919.70299999999997</v>
      </c>
      <c r="AN466" s="17">
        <v>919.70299999999997</v>
      </c>
      <c r="AO466" s="17">
        <v>906.10299999999995</v>
      </c>
      <c r="AP466" s="17">
        <v>916.02700000000004</v>
      </c>
    </row>
    <row r="467" spans="1:42" x14ac:dyDescent="0.35">
      <c r="A467" s="52"/>
      <c r="B467" s="17">
        <v>818.404</v>
      </c>
      <c r="C467" s="17">
        <v>818.404</v>
      </c>
      <c r="D467" s="17">
        <v>842.827</v>
      </c>
      <c r="E467" s="17">
        <v>857.21699999999998</v>
      </c>
      <c r="F467" s="17">
        <v>856.99599999999998</v>
      </c>
      <c r="G467" s="17">
        <v>875.43</v>
      </c>
      <c r="H467" s="17">
        <v>855.27300000000002</v>
      </c>
      <c r="I467" s="17">
        <v>834.47400000000005</v>
      </c>
      <c r="J467" s="17">
        <v>849.51800000000003</v>
      </c>
      <c r="K467" s="17">
        <v>855.65</v>
      </c>
      <c r="L467" s="17">
        <v>846.40200000000004</v>
      </c>
      <c r="M467" s="17">
        <v>849.93899999999996</v>
      </c>
      <c r="N467" s="17">
        <v>797.57299999999998</v>
      </c>
      <c r="O467" s="17">
        <v>890.27700000000004</v>
      </c>
      <c r="P467" s="17">
        <v>880.78899999999999</v>
      </c>
      <c r="Q467" s="17">
        <v>866.94</v>
      </c>
      <c r="R467" s="17">
        <v>866.45799999999997</v>
      </c>
      <c r="S467" s="17">
        <v>879.22900000000004</v>
      </c>
      <c r="T467" s="17">
        <v>926.322</v>
      </c>
      <c r="U467" s="17">
        <v>902.375</v>
      </c>
      <c r="V467" s="17">
        <v>877.82799999999997</v>
      </c>
      <c r="W467" s="17">
        <v>823.03700000000003</v>
      </c>
      <c r="X467" s="17">
        <v>847.80899999999997</v>
      </c>
      <c r="Y467" s="17">
        <v>834.06899999999996</v>
      </c>
      <c r="Z467" s="17">
        <v>871.94299999999998</v>
      </c>
      <c r="AA467" s="17">
        <v>897.54899999999998</v>
      </c>
      <c r="AB467" s="17">
        <v>807.07299999999998</v>
      </c>
      <c r="AC467" s="17">
        <v>824.39599999999996</v>
      </c>
      <c r="AD467" s="17">
        <v>918.44299999999998</v>
      </c>
      <c r="AE467" s="17">
        <v>905.721</v>
      </c>
      <c r="AF467" s="17">
        <v>904.36</v>
      </c>
      <c r="AG467" s="17">
        <v>945.03</v>
      </c>
      <c r="AH467" s="17">
        <v>945.03</v>
      </c>
      <c r="AI467" s="17">
        <v>945.03</v>
      </c>
      <c r="AJ467" s="17">
        <v>856.28399999999999</v>
      </c>
      <c r="AK467" s="17">
        <v>900.76</v>
      </c>
      <c r="AL467" s="17">
        <v>906.96199999999999</v>
      </c>
      <c r="AM467" s="17">
        <v>919.90599999999995</v>
      </c>
      <c r="AN467" s="17">
        <v>919.90599999999995</v>
      </c>
      <c r="AO467" s="17">
        <v>906.798</v>
      </c>
      <c r="AP467" s="17">
        <v>916.08399999999995</v>
      </c>
    </row>
    <row r="468" spans="1:42" x14ac:dyDescent="0.35">
      <c r="A468" s="52"/>
      <c r="B468" s="17">
        <v>818.70399999999995</v>
      </c>
      <c r="C468" s="17">
        <v>818.70399999999995</v>
      </c>
      <c r="D468" s="17">
        <v>844.85699999999997</v>
      </c>
      <c r="E468" s="17">
        <v>857.28499999999997</v>
      </c>
      <c r="F468" s="17">
        <v>857.60400000000004</v>
      </c>
      <c r="G468" s="17">
        <v>875.92899999999997</v>
      </c>
      <c r="H468" s="17">
        <v>855.51400000000001</v>
      </c>
      <c r="I468" s="17">
        <v>834.50400000000002</v>
      </c>
      <c r="J468" s="17">
        <v>850.74699999999996</v>
      </c>
      <c r="K468" s="17">
        <v>855.90300000000002</v>
      </c>
      <c r="L468" s="17">
        <v>847.31500000000005</v>
      </c>
      <c r="M468" s="17">
        <v>850.21799999999996</v>
      </c>
      <c r="N468" s="17">
        <v>797.60500000000002</v>
      </c>
      <c r="O468" s="17">
        <v>890.41300000000001</v>
      </c>
      <c r="P468" s="17">
        <v>880.89</v>
      </c>
      <c r="Q468" s="17">
        <v>867.08799999999997</v>
      </c>
      <c r="R468" s="17">
        <v>867.49</v>
      </c>
      <c r="S468" s="17">
        <v>880.75400000000002</v>
      </c>
      <c r="T468" s="17">
        <v>927.15599999999995</v>
      </c>
      <c r="U468" s="17">
        <v>903.67100000000005</v>
      </c>
      <c r="V468" s="17">
        <v>878.18100000000004</v>
      </c>
      <c r="W468" s="17">
        <v>823.34100000000001</v>
      </c>
      <c r="X468" s="17">
        <v>848.06500000000005</v>
      </c>
      <c r="Y468" s="17">
        <v>835.60900000000004</v>
      </c>
      <c r="Z468" s="17">
        <v>872.86800000000005</v>
      </c>
      <c r="AA468" s="17">
        <v>898.81100000000004</v>
      </c>
      <c r="AB468" s="17">
        <v>807.45600000000002</v>
      </c>
      <c r="AC468" s="17">
        <v>824.99599999999998</v>
      </c>
      <c r="AD468" s="17">
        <v>918.87699999999995</v>
      </c>
      <c r="AE468" s="17">
        <v>905.94</v>
      </c>
      <c r="AF468" s="17">
        <v>905.11699999999996</v>
      </c>
      <c r="AG468" s="17">
        <v>945.3</v>
      </c>
      <c r="AH468" s="17">
        <v>945.3</v>
      </c>
      <c r="AI468" s="17">
        <v>945.3</v>
      </c>
      <c r="AJ468" s="17">
        <v>857.24699999999996</v>
      </c>
      <c r="AK468" s="17">
        <v>901.76599999999996</v>
      </c>
      <c r="AL468" s="17">
        <v>907.20699999999999</v>
      </c>
      <c r="AM468" s="17">
        <v>919.98699999999997</v>
      </c>
      <c r="AN468" s="17">
        <v>919.98699999999997</v>
      </c>
      <c r="AO468" s="17">
        <v>907.28599999999994</v>
      </c>
      <c r="AP468" s="17">
        <v>916.35900000000004</v>
      </c>
    </row>
    <row r="469" spans="1:42" x14ac:dyDescent="0.35">
      <c r="A469" s="52"/>
      <c r="B469" s="17">
        <v>818.98299999999995</v>
      </c>
      <c r="C469" s="17">
        <v>818.98299999999995</v>
      </c>
      <c r="D469" s="17">
        <v>845.08900000000006</v>
      </c>
      <c r="E469" s="17">
        <v>857.68399999999997</v>
      </c>
      <c r="F469" s="17">
        <v>857.95600000000002</v>
      </c>
      <c r="G469" s="17">
        <v>877.27300000000002</v>
      </c>
      <c r="H469" s="17">
        <v>856.00699999999995</v>
      </c>
      <c r="I469" s="17">
        <v>835.40300000000002</v>
      </c>
      <c r="J469" s="17">
        <v>851.10799999999995</v>
      </c>
      <c r="K469" s="17">
        <v>856.53499999999997</v>
      </c>
      <c r="L469" s="17">
        <v>847.62300000000005</v>
      </c>
      <c r="M469" s="17">
        <v>850.404</v>
      </c>
      <c r="N469" s="17">
        <v>797.72799999999995</v>
      </c>
      <c r="O469" s="17">
        <v>890.87900000000002</v>
      </c>
      <c r="P469" s="17">
        <v>881.279</v>
      </c>
      <c r="Q469" s="17">
        <v>867.322</v>
      </c>
      <c r="R469" s="17">
        <v>867.88400000000001</v>
      </c>
      <c r="S469" s="17">
        <v>882.4</v>
      </c>
      <c r="T469" s="17">
        <v>928.99699999999996</v>
      </c>
      <c r="U469" s="17">
        <v>903.71600000000001</v>
      </c>
      <c r="V469" s="17">
        <v>878.322</v>
      </c>
      <c r="W469" s="17">
        <v>823.35900000000004</v>
      </c>
      <c r="X469" s="17">
        <v>850.87199999999996</v>
      </c>
      <c r="Y469" s="17">
        <v>836.5</v>
      </c>
      <c r="Z469" s="17">
        <v>872.96199999999999</v>
      </c>
      <c r="AA469" s="17">
        <v>898.93100000000004</v>
      </c>
      <c r="AB469" s="17">
        <v>807.73800000000006</v>
      </c>
      <c r="AC469" s="17">
        <v>825.37800000000004</v>
      </c>
      <c r="AD469" s="17">
        <v>919.94899999999996</v>
      </c>
      <c r="AE469" s="17">
        <v>906.64300000000003</v>
      </c>
      <c r="AF469" s="17">
        <v>905.25400000000002</v>
      </c>
      <c r="AG469" s="17">
        <v>945.38099999999997</v>
      </c>
      <c r="AH469" s="17">
        <v>945.38099999999997</v>
      </c>
      <c r="AI469" s="17">
        <v>945.38099999999997</v>
      </c>
      <c r="AJ469" s="17">
        <v>858.05499999999995</v>
      </c>
      <c r="AK469" s="17">
        <v>902.31100000000004</v>
      </c>
      <c r="AL469" s="17">
        <v>908.029</v>
      </c>
      <c r="AM469" s="17">
        <v>920.28099999999995</v>
      </c>
      <c r="AN469" s="17">
        <v>920.28099999999995</v>
      </c>
      <c r="AO469" s="17">
        <v>907.61400000000003</v>
      </c>
      <c r="AP469" s="17">
        <v>916.59500000000003</v>
      </c>
    </row>
    <row r="470" spans="1:42" x14ac:dyDescent="0.35">
      <c r="A470" s="52"/>
      <c r="B470" s="17">
        <v>820.08</v>
      </c>
      <c r="C470" s="17">
        <v>820.08</v>
      </c>
      <c r="D470" s="17">
        <v>845.64</v>
      </c>
      <c r="E470" s="17">
        <v>858.072</v>
      </c>
      <c r="F470" s="17">
        <v>858.40800000000002</v>
      </c>
      <c r="G470" s="17">
        <v>878.20100000000002</v>
      </c>
      <c r="H470" s="17">
        <v>856.52700000000004</v>
      </c>
      <c r="I470" s="17">
        <v>835.58900000000006</v>
      </c>
      <c r="J470" s="17">
        <v>851.15</v>
      </c>
      <c r="K470" s="17">
        <v>857.18799999999999</v>
      </c>
      <c r="L470" s="17">
        <v>847.71199999999999</v>
      </c>
      <c r="M470" s="17">
        <v>850.66800000000001</v>
      </c>
      <c r="N470" s="17">
        <v>798.12599999999998</v>
      </c>
      <c r="O470" s="17">
        <v>892.68600000000004</v>
      </c>
      <c r="P470" s="17">
        <v>881.31700000000001</v>
      </c>
      <c r="Q470" s="17">
        <v>868.58299999999997</v>
      </c>
      <c r="R470" s="17">
        <v>867.90499999999997</v>
      </c>
      <c r="S470" s="17">
        <v>882.44600000000003</v>
      </c>
      <c r="T470" s="17">
        <v>929.226</v>
      </c>
      <c r="U470" s="17">
        <v>903.75800000000004</v>
      </c>
      <c r="V470" s="17">
        <v>879.649</v>
      </c>
      <c r="W470" s="17">
        <v>823.36300000000006</v>
      </c>
      <c r="X470" s="17">
        <v>850.97</v>
      </c>
      <c r="Y470" s="17">
        <v>837.6</v>
      </c>
      <c r="Z470" s="17">
        <v>873.64</v>
      </c>
      <c r="AA470" s="17">
        <v>900.00800000000004</v>
      </c>
      <c r="AB470" s="17">
        <v>808.25699999999995</v>
      </c>
      <c r="AC470" s="17">
        <v>825.87900000000002</v>
      </c>
      <c r="AD470" s="17">
        <v>921.71799999999996</v>
      </c>
      <c r="AE470" s="17">
        <v>906.774</v>
      </c>
      <c r="AF470" s="17">
        <v>905.44600000000003</v>
      </c>
      <c r="AG470" s="17">
        <v>946.33</v>
      </c>
      <c r="AH470" s="17">
        <v>946.33</v>
      </c>
      <c r="AI470" s="17">
        <v>946.33</v>
      </c>
      <c r="AJ470" s="17">
        <v>859.79</v>
      </c>
      <c r="AK470" s="17">
        <v>902.57100000000003</v>
      </c>
      <c r="AL470" s="17">
        <v>908.28099999999995</v>
      </c>
      <c r="AM470" s="17">
        <v>921.51</v>
      </c>
      <c r="AN470" s="17">
        <v>921.51</v>
      </c>
      <c r="AO470" s="17">
        <v>908.68799999999999</v>
      </c>
      <c r="AP470" s="17">
        <v>918.36400000000003</v>
      </c>
    </row>
    <row r="471" spans="1:42" x14ac:dyDescent="0.35">
      <c r="A471" s="52"/>
      <c r="B471" s="17">
        <v>820.47199999999998</v>
      </c>
      <c r="C471" s="17">
        <v>820.47199999999998</v>
      </c>
      <c r="D471" s="17">
        <v>845.76499999999999</v>
      </c>
      <c r="E471" s="17">
        <v>858.41399999999999</v>
      </c>
      <c r="F471" s="17">
        <v>861.14</v>
      </c>
      <c r="G471" s="17">
        <v>878.38599999999997</v>
      </c>
      <c r="H471" s="17">
        <v>856.92200000000003</v>
      </c>
      <c r="I471" s="17">
        <v>835.62199999999996</v>
      </c>
      <c r="J471" s="17">
        <v>853.072</v>
      </c>
      <c r="K471" s="17">
        <v>857.23199999999997</v>
      </c>
      <c r="L471" s="17">
        <v>847.91700000000003</v>
      </c>
      <c r="M471" s="17">
        <v>851.27300000000002</v>
      </c>
      <c r="N471" s="17">
        <v>799.43200000000002</v>
      </c>
      <c r="O471" s="17">
        <v>892.68799999999999</v>
      </c>
      <c r="P471" s="17">
        <v>881.44600000000003</v>
      </c>
      <c r="Q471" s="17">
        <v>869.04300000000001</v>
      </c>
      <c r="R471" s="17">
        <v>868.36500000000001</v>
      </c>
      <c r="S471" s="17">
        <v>882.78899999999999</v>
      </c>
      <c r="T471" s="17">
        <v>929.36199999999997</v>
      </c>
      <c r="U471" s="17">
        <v>903.84199999999998</v>
      </c>
      <c r="V471" s="17">
        <v>880.52499999999998</v>
      </c>
      <c r="W471" s="17">
        <v>824.08</v>
      </c>
      <c r="X471" s="17">
        <v>851.84799999999996</v>
      </c>
      <c r="Y471" s="17">
        <v>838.47900000000004</v>
      </c>
      <c r="Z471" s="17">
        <v>874.09100000000001</v>
      </c>
      <c r="AA471" s="17">
        <v>900.67600000000004</v>
      </c>
      <c r="AB471" s="17">
        <v>808.601</v>
      </c>
      <c r="AC471" s="17">
        <v>827.471</v>
      </c>
      <c r="AD471" s="17">
        <v>921.76199999999994</v>
      </c>
      <c r="AE471" s="17">
        <v>907.33500000000004</v>
      </c>
      <c r="AF471" s="17">
        <v>906.52099999999996</v>
      </c>
      <c r="AG471" s="17">
        <v>946.89099999999996</v>
      </c>
      <c r="AH471" s="17">
        <v>946.89099999999996</v>
      </c>
      <c r="AI471" s="17">
        <v>946.89099999999996</v>
      </c>
      <c r="AJ471" s="17">
        <v>860.46100000000001</v>
      </c>
      <c r="AK471" s="17">
        <v>903.06799999999998</v>
      </c>
      <c r="AL471" s="17">
        <v>908.49</v>
      </c>
      <c r="AM471" s="17">
        <v>921.88199999999995</v>
      </c>
      <c r="AN471" s="17">
        <v>921.88199999999995</v>
      </c>
      <c r="AO471" s="17">
        <v>908.947</v>
      </c>
      <c r="AP471" s="17">
        <v>920.44899999999996</v>
      </c>
    </row>
    <row r="472" spans="1:42" x14ac:dyDescent="0.35">
      <c r="A472" s="52"/>
      <c r="B472" s="17">
        <v>820.65599999999995</v>
      </c>
      <c r="C472" s="17">
        <v>820.65599999999995</v>
      </c>
      <c r="D472" s="17">
        <v>845.93399999999997</v>
      </c>
      <c r="E472" s="17">
        <v>858.69899999999996</v>
      </c>
      <c r="F472" s="17">
        <v>861.33199999999999</v>
      </c>
      <c r="G472" s="17">
        <v>878.68799999999999</v>
      </c>
      <c r="H472" s="17">
        <v>857.35599999999999</v>
      </c>
      <c r="I472" s="17">
        <v>836.31700000000001</v>
      </c>
      <c r="J472" s="17">
        <v>853.43700000000001</v>
      </c>
      <c r="K472" s="17">
        <v>857.50800000000004</v>
      </c>
      <c r="L472" s="17">
        <v>847.97900000000004</v>
      </c>
      <c r="M472" s="17">
        <v>851.37400000000002</v>
      </c>
      <c r="N472" s="17">
        <v>799.447</v>
      </c>
      <c r="O472" s="17">
        <v>894.005</v>
      </c>
      <c r="P472" s="17">
        <v>881.57100000000003</v>
      </c>
      <c r="Q472" s="17">
        <v>869.46900000000005</v>
      </c>
      <c r="R472" s="17">
        <v>869.60500000000002</v>
      </c>
      <c r="S472" s="17">
        <v>883.46400000000006</v>
      </c>
      <c r="T472" s="17">
        <v>932.49400000000003</v>
      </c>
      <c r="U472" s="17">
        <v>904.07500000000005</v>
      </c>
      <c r="V472" s="17">
        <v>880.577</v>
      </c>
      <c r="W472" s="17">
        <v>825.29300000000001</v>
      </c>
      <c r="X472" s="17">
        <v>851.995</v>
      </c>
      <c r="Y472" s="17">
        <v>838.94200000000001</v>
      </c>
      <c r="Z472" s="17">
        <v>874.82100000000003</v>
      </c>
      <c r="AA472" s="17">
        <v>901.77700000000004</v>
      </c>
      <c r="AB472" s="17">
        <v>808.79399999999998</v>
      </c>
      <c r="AC472" s="17">
        <v>830.28899999999999</v>
      </c>
      <c r="AD472" s="17">
        <v>922.58900000000006</v>
      </c>
      <c r="AE472" s="17">
        <v>907.44600000000003</v>
      </c>
      <c r="AF472" s="17">
        <v>906.99</v>
      </c>
      <c r="AG472" s="17">
        <v>946.99</v>
      </c>
      <c r="AH472" s="17">
        <v>946.99</v>
      </c>
      <c r="AI472" s="17">
        <v>946.99</v>
      </c>
      <c r="AJ472" s="17">
        <v>860.72699999999998</v>
      </c>
      <c r="AK472" s="17">
        <v>903.36599999999999</v>
      </c>
      <c r="AL472" s="17">
        <v>909.89400000000001</v>
      </c>
      <c r="AM472" s="17">
        <v>922.41</v>
      </c>
      <c r="AN472" s="17">
        <v>922.41</v>
      </c>
      <c r="AO472" s="17">
        <v>912.05499999999995</v>
      </c>
      <c r="AP472" s="17">
        <v>921.08600000000001</v>
      </c>
    </row>
    <row r="473" spans="1:42" x14ac:dyDescent="0.35">
      <c r="A473" s="52"/>
      <c r="B473" s="17">
        <v>820.93299999999999</v>
      </c>
      <c r="C473" s="17">
        <v>820.93299999999999</v>
      </c>
      <c r="D473" s="17">
        <v>846.572</v>
      </c>
      <c r="E473" s="17">
        <v>859.40599999999995</v>
      </c>
      <c r="F473" s="17">
        <v>861.95899999999995</v>
      </c>
      <c r="G473" s="17">
        <v>879.81299999999999</v>
      </c>
      <c r="H473" s="17">
        <v>857.55799999999999</v>
      </c>
      <c r="I473" s="17">
        <v>836.73400000000004</v>
      </c>
      <c r="J473" s="17">
        <v>853.54</v>
      </c>
      <c r="K473" s="17">
        <v>857.63</v>
      </c>
      <c r="L473" s="17">
        <v>848.47699999999998</v>
      </c>
      <c r="M473" s="17">
        <v>851.51</v>
      </c>
      <c r="N473" s="17">
        <v>800.24300000000005</v>
      </c>
      <c r="O473" s="17">
        <v>894.23099999999999</v>
      </c>
      <c r="P473" s="17">
        <v>883.03700000000003</v>
      </c>
      <c r="Q473" s="17">
        <v>869.58100000000002</v>
      </c>
      <c r="R473" s="17">
        <v>869.85699999999997</v>
      </c>
      <c r="S473" s="17">
        <v>883.476</v>
      </c>
      <c r="T473" s="17">
        <v>935.577</v>
      </c>
      <c r="U473" s="17">
        <v>904.13800000000003</v>
      </c>
      <c r="V473" s="17">
        <v>881.04200000000003</v>
      </c>
      <c r="W473" s="17">
        <v>825.39200000000005</v>
      </c>
      <c r="X473" s="17">
        <v>852.33699999999999</v>
      </c>
      <c r="Y473" s="17">
        <v>839.49099999999999</v>
      </c>
      <c r="Z473" s="17">
        <v>875.029</v>
      </c>
      <c r="AA473" s="17">
        <v>902.76900000000001</v>
      </c>
      <c r="AB473" s="17">
        <v>810.31299999999999</v>
      </c>
      <c r="AC473" s="17">
        <v>830.53599999999994</v>
      </c>
      <c r="AD473" s="17">
        <v>922.94299999999998</v>
      </c>
      <c r="AE473" s="17">
        <v>907.654</v>
      </c>
      <c r="AF473" s="17">
        <v>909.22900000000004</v>
      </c>
      <c r="AG473" s="17">
        <v>947.00800000000004</v>
      </c>
      <c r="AH473" s="17">
        <v>947.00800000000004</v>
      </c>
      <c r="AI473" s="17">
        <v>947.00800000000004</v>
      </c>
      <c r="AJ473" s="17">
        <v>861.34900000000005</v>
      </c>
      <c r="AK473" s="17">
        <v>903.947</v>
      </c>
      <c r="AL473" s="17">
        <v>910.07299999999998</v>
      </c>
      <c r="AM473" s="17">
        <v>922.755</v>
      </c>
      <c r="AN473" s="17">
        <v>922.755</v>
      </c>
      <c r="AO473" s="17">
        <v>912.21600000000001</v>
      </c>
      <c r="AP473" s="17">
        <v>921.47199999999998</v>
      </c>
    </row>
    <row r="474" spans="1:42" x14ac:dyDescent="0.35">
      <c r="A474" s="52"/>
      <c r="B474" s="17">
        <v>821.27300000000002</v>
      </c>
      <c r="C474" s="17">
        <v>821.27300000000002</v>
      </c>
      <c r="D474" s="17">
        <v>847.726</v>
      </c>
      <c r="E474" s="17">
        <v>859.678</v>
      </c>
      <c r="F474" s="17">
        <v>862.51300000000003</v>
      </c>
      <c r="G474" s="17">
        <v>879.93700000000001</v>
      </c>
      <c r="H474" s="17">
        <v>858.14599999999996</v>
      </c>
      <c r="I474" s="17">
        <v>837.13199999999995</v>
      </c>
      <c r="J474" s="17">
        <v>853.70399999999995</v>
      </c>
      <c r="K474" s="17">
        <v>858.14700000000005</v>
      </c>
      <c r="L474" s="17">
        <v>848.67899999999997</v>
      </c>
      <c r="M474" s="17">
        <v>851.51400000000001</v>
      </c>
      <c r="N474" s="17">
        <v>800.56100000000004</v>
      </c>
      <c r="O474" s="17">
        <v>896.36900000000003</v>
      </c>
      <c r="P474" s="17">
        <v>883.21600000000001</v>
      </c>
      <c r="Q474" s="17">
        <v>869.76199999999994</v>
      </c>
      <c r="R474" s="17">
        <v>869.928</v>
      </c>
      <c r="S474" s="17">
        <v>884.04300000000001</v>
      </c>
      <c r="T474" s="17">
        <v>936.01800000000003</v>
      </c>
      <c r="U474" s="17">
        <v>904.39700000000005</v>
      </c>
      <c r="V474" s="17">
        <v>881.45600000000002</v>
      </c>
      <c r="W474" s="17">
        <v>825.46500000000003</v>
      </c>
      <c r="X474" s="17">
        <v>852.78700000000003</v>
      </c>
      <c r="Y474" s="17">
        <v>839.53399999999999</v>
      </c>
      <c r="Z474" s="17">
        <v>875.89300000000003</v>
      </c>
      <c r="AA474" s="17">
        <v>903.12800000000004</v>
      </c>
      <c r="AB474" s="17">
        <v>810.923</v>
      </c>
      <c r="AC474" s="17">
        <v>831.22900000000004</v>
      </c>
      <c r="AD474" s="17">
        <v>922.995</v>
      </c>
      <c r="AE474" s="17">
        <v>907.67399999999998</v>
      </c>
      <c r="AF474" s="17">
        <v>909.25800000000004</v>
      </c>
      <c r="AG474" s="17">
        <v>947.56</v>
      </c>
      <c r="AH474" s="17">
        <v>947.56</v>
      </c>
      <c r="AI474" s="17">
        <v>947.56</v>
      </c>
      <c r="AJ474" s="17">
        <v>861.53800000000001</v>
      </c>
      <c r="AK474" s="17">
        <v>904.60699999999997</v>
      </c>
      <c r="AL474" s="17">
        <v>910.25699999999995</v>
      </c>
      <c r="AM474" s="17">
        <v>923.35</v>
      </c>
      <c r="AN474" s="17">
        <v>923.35</v>
      </c>
      <c r="AO474" s="17">
        <v>913.34299999999996</v>
      </c>
      <c r="AP474" s="17">
        <v>923.51800000000003</v>
      </c>
    </row>
    <row r="475" spans="1:42" x14ac:dyDescent="0.35">
      <c r="A475" s="52"/>
      <c r="B475" s="17">
        <v>821.31399999999996</v>
      </c>
      <c r="C475" s="17">
        <v>821.31399999999996</v>
      </c>
      <c r="D475" s="17">
        <v>848.84900000000005</v>
      </c>
      <c r="E475" s="17">
        <v>859.68799999999999</v>
      </c>
      <c r="F475" s="17">
        <v>862.81200000000001</v>
      </c>
      <c r="G475" s="17">
        <v>880.25900000000001</v>
      </c>
      <c r="H475" s="17">
        <v>858.47199999999998</v>
      </c>
      <c r="I475" s="17">
        <v>837.14800000000002</v>
      </c>
      <c r="J475" s="17">
        <v>854.84199999999998</v>
      </c>
      <c r="K475" s="17">
        <v>858.95600000000002</v>
      </c>
      <c r="L475" s="17">
        <v>848.81799999999998</v>
      </c>
      <c r="M475" s="17">
        <v>851.70500000000004</v>
      </c>
      <c r="N475" s="17">
        <v>800.76800000000003</v>
      </c>
      <c r="O475" s="17">
        <v>896.83399999999995</v>
      </c>
      <c r="P475" s="17">
        <v>886.56</v>
      </c>
      <c r="Q475" s="17">
        <v>870.49800000000005</v>
      </c>
      <c r="R475" s="17">
        <v>870.67200000000003</v>
      </c>
      <c r="S475" s="17">
        <v>884.053</v>
      </c>
      <c r="T475" s="17">
        <v>937.87699999999995</v>
      </c>
      <c r="U475" s="17">
        <v>905.20799999999997</v>
      </c>
      <c r="V475" s="17">
        <v>884.41099999999994</v>
      </c>
      <c r="W475" s="17">
        <v>825.48500000000001</v>
      </c>
      <c r="X475" s="17">
        <v>853.11800000000005</v>
      </c>
      <c r="Y475" s="17">
        <v>840.11900000000003</v>
      </c>
      <c r="Z475" s="17">
        <v>875.899</v>
      </c>
      <c r="AA475" s="17">
        <v>903.34400000000005</v>
      </c>
      <c r="AB475" s="17">
        <v>811.41099999999994</v>
      </c>
      <c r="AC475" s="17">
        <v>831.86500000000001</v>
      </c>
      <c r="AD475" s="17">
        <v>923.154</v>
      </c>
      <c r="AE475" s="17">
        <v>907.77800000000002</v>
      </c>
      <c r="AF475" s="17">
        <v>910.46900000000005</v>
      </c>
      <c r="AG475" s="17">
        <v>947.56899999999996</v>
      </c>
      <c r="AH475" s="17">
        <v>947.56899999999996</v>
      </c>
      <c r="AI475" s="17">
        <v>947.56899999999996</v>
      </c>
      <c r="AJ475" s="17">
        <v>862.23</v>
      </c>
      <c r="AK475" s="17">
        <v>904.99300000000005</v>
      </c>
      <c r="AL475" s="17">
        <v>911.09299999999996</v>
      </c>
      <c r="AM475" s="17">
        <v>923.51499999999999</v>
      </c>
      <c r="AN475" s="17">
        <v>923.51499999999999</v>
      </c>
      <c r="AO475" s="17">
        <v>913.87099999999998</v>
      </c>
      <c r="AP475" s="17">
        <v>923.83699999999999</v>
      </c>
    </row>
    <row r="476" spans="1:42" x14ac:dyDescent="0.35">
      <c r="A476" s="52"/>
      <c r="B476" s="17">
        <v>821.452</v>
      </c>
      <c r="C476" s="17">
        <v>821.452</v>
      </c>
      <c r="D476" s="17">
        <v>849.65200000000004</v>
      </c>
      <c r="E476" s="17">
        <v>859.72900000000004</v>
      </c>
      <c r="F476" s="17">
        <v>863.19600000000003</v>
      </c>
      <c r="G476" s="17">
        <v>880.62599999999998</v>
      </c>
      <c r="H476" s="17">
        <v>858.50400000000002</v>
      </c>
      <c r="I476" s="17">
        <v>837.279</v>
      </c>
      <c r="J476" s="17">
        <v>855.39200000000005</v>
      </c>
      <c r="K476" s="17">
        <v>859.45600000000002</v>
      </c>
      <c r="L476" s="17">
        <v>850.56200000000001</v>
      </c>
      <c r="M476" s="17">
        <v>852.00599999999997</v>
      </c>
      <c r="N476" s="17">
        <v>802.22199999999998</v>
      </c>
      <c r="O476" s="17">
        <v>897.88900000000001</v>
      </c>
      <c r="P476" s="17">
        <v>887.3</v>
      </c>
      <c r="Q476" s="17">
        <v>870.83600000000001</v>
      </c>
      <c r="R476" s="17">
        <v>870.87900000000002</v>
      </c>
      <c r="S476" s="17">
        <v>884.37400000000002</v>
      </c>
      <c r="T476" s="17">
        <v>938.37699999999995</v>
      </c>
      <c r="U476" s="17">
        <v>906.55399999999997</v>
      </c>
      <c r="V476" s="17">
        <v>884.47900000000004</v>
      </c>
      <c r="W476" s="17">
        <v>825.846</v>
      </c>
      <c r="X476" s="17">
        <v>853.50699999999995</v>
      </c>
      <c r="Y476" s="17">
        <v>840.87400000000002</v>
      </c>
      <c r="Z476" s="17">
        <v>876.71699999999998</v>
      </c>
      <c r="AA476" s="17">
        <v>903.91700000000003</v>
      </c>
      <c r="AB476" s="17">
        <v>811.50699999999995</v>
      </c>
      <c r="AC476" s="17">
        <v>832.274</v>
      </c>
      <c r="AD476" s="17">
        <v>923.34900000000005</v>
      </c>
      <c r="AE476" s="17">
        <v>908.99300000000005</v>
      </c>
      <c r="AF476" s="17">
        <v>910.65200000000004</v>
      </c>
      <c r="AG476" s="17">
        <v>947.86099999999999</v>
      </c>
      <c r="AH476" s="17">
        <v>947.86099999999999</v>
      </c>
      <c r="AI476" s="17">
        <v>947.86099999999999</v>
      </c>
      <c r="AJ476" s="17">
        <v>862.50300000000004</v>
      </c>
      <c r="AK476" s="17">
        <v>907.29100000000005</v>
      </c>
      <c r="AL476" s="17">
        <v>911.18100000000004</v>
      </c>
      <c r="AM476" s="17">
        <v>927.14</v>
      </c>
      <c r="AN476" s="17">
        <v>927.14</v>
      </c>
      <c r="AO476" s="17">
        <v>914.23800000000006</v>
      </c>
      <c r="AP476" s="17">
        <v>923.96799999999996</v>
      </c>
    </row>
    <row r="477" spans="1:42" x14ac:dyDescent="0.35">
      <c r="A477" s="52"/>
      <c r="B477" s="17">
        <v>822.327</v>
      </c>
      <c r="C477" s="17">
        <v>822.327</v>
      </c>
      <c r="D477" s="17">
        <v>850.03800000000001</v>
      </c>
      <c r="E477" s="17">
        <v>859.99699999999996</v>
      </c>
      <c r="F477" s="17">
        <v>864.12099999999998</v>
      </c>
      <c r="G477" s="17">
        <v>880.74800000000005</v>
      </c>
      <c r="H477" s="17">
        <v>858.86</v>
      </c>
      <c r="I477" s="17">
        <v>837.31100000000004</v>
      </c>
      <c r="J477" s="17">
        <v>855.471</v>
      </c>
      <c r="K477" s="17">
        <v>859.81500000000005</v>
      </c>
      <c r="L477" s="17">
        <v>850.93499999999995</v>
      </c>
      <c r="M477" s="17">
        <v>852.66399999999999</v>
      </c>
      <c r="N477" s="17">
        <v>802.86900000000003</v>
      </c>
      <c r="O477" s="17">
        <v>898.64300000000003</v>
      </c>
      <c r="P477" s="17">
        <v>887.65499999999997</v>
      </c>
      <c r="Q477" s="17">
        <v>871.69299999999998</v>
      </c>
      <c r="R477" s="17">
        <v>871.86800000000005</v>
      </c>
      <c r="S477" s="17">
        <v>884.52700000000004</v>
      </c>
      <c r="T477" s="17">
        <v>939.976</v>
      </c>
      <c r="U477" s="17">
        <v>907.40899999999999</v>
      </c>
      <c r="V477" s="17">
        <v>884.97400000000005</v>
      </c>
      <c r="W477" s="17">
        <v>826.33199999999999</v>
      </c>
      <c r="X477" s="17">
        <v>854.04700000000003</v>
      </c>
      <c r="Y477" s="17">
        <v>841.03800000000001</v>
      </c>
      <c r="Z477" s="17">
        <v>877.19399999999996</v>
      </c>
      <c r="AA477" s="17">
        <v>905.85699999999997</v>
      </c>
      <c r="AB477" s="17">
        <v>813.08799999999997</v>
      </c>
      <c r="AC477" s="17">
        <v>832.27700000000004</v>
      </c>
      <c r="AD477" s="17">
        <v>924.08799999999997</v>
      </c>
      <c r="AE477" s="17">
        <v>909.15800000000002</v>
      </c>
      <c r="AF477" s="17">
        <v>911.99900000000002</v>
      </c>
      <c r="AG477" s="17">
        <v>948.87800000000004</v>
      </c>
      <c r="AH477" s="17">
        <v>948.87800000000004</v>
      </c>
      <c r="AI477" s="17">
        <v>948.87800000000004</v>
      </c>
      <c r="AJ477" s="17">
        <v>863.71199999999999</v>
      </c>
      <c r="AK477" s="17">
        <v>907.51</v>
      </c>
      <c r="AL477" s="17">
        <v>911.41700000000003</v>
      </c>
      <c r="AM477" s="17">
        <v>928.45500000000004</v>
      </c>
      <c r="AN477" s="17">
        <v>928.45500000000004</v>
      </c>
      <c r="AO477" s="17">
        <v>915.47500000000002</v>
      </c>
      <c r="AP477" s="17">
        <v>924.15099999999995</v>
      </c>
    </row>
    <row r="478" spans="1:42" x14ac:dyDescent="0.35">
      <c r="A478" s="52"/>
      <c r="B478" s="17">
        <v>822.33</v>
      </c>
      <c r="C478" s="17">
        <v>822.33</v>
      </c>
      <c r="D478" s="17">
        <v>850.322</v>
      </c>
      <c r="E478" s="17">
        <v>860.21799999999996</v>
      </c>
      <c r="F478" s="17">
        <v>864.65899999999999</v>
      </c>
      <c r="G478" s="17">
        <v>880.84400000000005</v>
      </c>
      <c r="H478" s="17">
        <v>859.10699999999997</v>
      </c>
      <c r="I478" s="17">
        <v>837.52599999999995</v>
      </c>
      <c r="J478" s="17">
        <v>855.52200000000005</v>
      </c>
      <c r="K478" s="17">
        <v>859.99199999999996</v>
      </c>
      <c r="L478" s="17">
        <v>852.04100000000005</v>
      </c>
      <c r="M478" s="17">
        <v>853.08699999999999</v>
      </c>
      <c r="N478" s="17">
        <v>803.41600000000005</v>
      </c>
      <c r="O478" s="17">
        <v>899.19200000000001</v>
      </c>
      <c r="P478" s="17">
        <v>887.83199999999999</v>
      </c>
      <c r="Q478" s="17">
        <v>871.98199999999997</v>
      </c>
      <c r="R478" s="17">
        <v>872.47500000000002</v>
      </c>
      <c r="S478" s="17">
        <v>884.89</v>
      </c>
      <c r="T478" s="17">
        <v>940.42100000000005</v>
      </c>
      <c r="U478" s="17">
        <v>907.41</v>
      </c>
      <c r="V478" s="17">
        <v>886.91399999999999</v>
      </c>
      <c r="W478" s="17">
        <v>826.46500000000003</v>
      </c>
      <c r="X478" s="17">
        <v>854.17399999999998</v>
      </c>
      <c r="Y478" s="17">
        <v>841.44200000000001</v>
      </c>
      <c r="Z478" s="17">
        <v>877.25699999999995</v>
      </c>
      <c r="AA478" s="17">
        <v>906.67700000000002</v>
      </c>
      <c r="AB478" s="17">
        <v>815.31299999999999</v>
      </c>
      <c r="AC478" s="17">
        <v>832.51900000000001</v>
      </c>
      <c r="AD478" s="17">
        <v>924.26499999999999</v>
      </c>
      <c r="AE478" s="17">
        <v>910.31299999999999</v>
      </c>
      <c r="AF478" s="17">
        <v>912.28300000000002</v>
      </c>
      <c r="AG478" s="17">
        <v>949.46</v>
      </c>
      <c r="AH478" s="17">
        <v>949.46</v>
      </c>
      <c r="AI478" s="17">
        <v>949.46</v>
      </c>
      <c r="AJ478" s="17">
        <v>863.78599999999994</v>
      </c>
      <c r="AK478" s="17">
        <v>907.62400000000002</v>
      </c>
      <c r="AL478" s="17">
        <v>912.53099999999995</v>
      </c>
      <c r="AM478" s="17">
        <v>929.07399999999996</v>
      </c>
      <c r="AN478" s="17">
        <v>929.07399999999996</v>
      </c>
      <c r="AO478" s="17">
        <v>915.68899999999996</v>
      </c>
      <c r="AP478" s="17">
        <v>925.01099999999997</v>
      </c>
    </row>
    <row r="479" spans="1:42" x14ac:dyDescent="0.35">
      <c r="A479" s="52"/>
      <c r="B479" s="17">
        <v>822.38800000000003</v>
      </c>
      <c r="C479" s="17">
        <v>822.38800000000003</v>
      </c>
      <c r="D479" s="17">
        <v>850.67499999999995</v>
      </c>
      <c r="E479" s="17">
        <v>861.23099999999999</v>
      </c>
      <c r="F479" s="17">
        <v>865.29899999999998</v>
      </c>
      <c r="G479" s="17">
        <v>881.31600000000003</v>
      </c>
      <c r="H479" s="17">
        <v>859.43299999999999</v>
      </c>
      <c r="I479" s="17">
        <v>838.16099999999994</v>
      </c>
      <c r="J479" s="17">
        <v>856.24599999999998</v>
      </c>
      <c r="K479" s="17">
        <v>860.17200000000003</v>
      </c>
      <c r="L479" s="17">
        <v>852.19200000000001</v>
      </c>
      <c r="M479" s="17">
        <v>854.31899999999996</v>
      </c>
      <c r="N479" s="17">
        <v>804.87800000000004</v>
      </c>
      <c r="O479" s="17">
        <v>900.59199999999998</v>
      </c>
      <c r="P479" s="17">
        <v>888.20699999999999</v>
      </c>
      <c r="Q479" s="17">
        <v>872.26499999999999</v>
      </c>
      <c r="R479" s="17">
        <v>874.28499999999997</v>
      </c>
      <c r="S479" s="17">
        <v>885.39800000000002</v>
      </c>
      <c r="T479" s="17">
        <v>940.54700000000003</v>
      </c>
      <c r="U479" s="17">
        <v>908.51</v>
      </c>
      <c r="V479" s="17">
        <v>887.63599999999997</v>
      </c>
      <c r="W479" s="17">
        <v>828.91700000000003</v>
      </c>
      <c r="X479" s="17">
        <v>854.77700000000004</v>
      </c>
      <c r="Y479" s="17">
        <v>841.63800000000003</v>
      </c>
      <c r="Z479" s="17">
        <v>877.32799999999997</v>
      </c>
      <c r="AA479" s="17">
        <v>906.75400000000002</v>
      </c>
      <c r="AB479" s="17">
        <v>816.65200000000004</v>
      </c>
      <c r="AC479" s="17">
        <v>832.99099999999999</v>
      </c>
      <c r="AD479" s="17">
        <v>925.10599999999999</v>
      </c>
      <c r="AE479" s="17">
        <v>911.29200000000003</v>
      </c>
      <c r="AF479" s="17">
        <v>914.01400000000001</v>
      </c>
      <c r="AG479" s="17">
        <v>949.77</v>
      </c>
      <c r="AH479" s="17">
        <v>949.77</v>
      </c>
      <c r="AI479" s="17">
        <v>949.77</v>
      </c>
      <c r="AJ479" s="17">
        <v>863.85799999999995</v>
      </c>
      <c r="AK479" s="17">
        <v>907.68100000000004</v>
      </c>
      <c r="AL479" s="17">
        <v>912.85799999999995</v>
      </c>
      <c r="AM479" s="17">
        <v>929.13199999999995</v>
      </c>
      <c r="AN479" s="17">
        <v>929.13199999999995</v>
      </c>
      <c r="AO479" s="17">
        <v>916.93299999999999</v>
      </c>
      <c r="AP479" s="17">
        <v>926.22</v>
      </c>
    </row>
    <row r="480" spans="1:42" x14ac:dyDescent="0.35">
      <c r="A480" s="52"/>
      <c r="B480" s="17">
        <v>822.97400000000005</v>
      </c>
      <c r="C480" s="17">
        <v>822.97400000000005</v>
      </c>
      <c r="D480" s="17">
        <v>851.74800000000005</v>
      </c>
      <c r="E480" s="17">
        <v>862.10900000000004</v>
      </c>
      <c r="F480" s="17">
        <v>865.79300000000001</v>
      </c>
      <c r="G480" s="17">
        <v>881.62900000000002</v>
      </c>
      <c r="H480" s="17">
        <v>859.72</v>
      </c>
      <c r="I480" s="17">
        <v>839.42700000000002</v>
      </c>
      <c r="J480" s="17">
        <v>856.43100000000004</v>
      </c>
      <c r="K480" s="17">
        <v>860.18899999999996</v>
      </c>
      <c r="L480" s="17">
        <v>852.68399999999997</v>
      </c>
      <c r="M480" s="17">
        <v>854.62</v>
      </c>
      <c r="N480" s="17">
        <v>805.49099999999999</v>
      </c>
      <c r="O480" s="17">
        <v>900.91499999999996</v>
      </c>
      <c r="P480" s="17">
        <v>888.41099999999994</v>
      </c>
      <c r="Q480" s="17">
        <v>872.77499999999998</v>
      </c>
      <c r="R480" s="17">
        <v>875.64499999999998</v>
      </c>
      <c r="S480" s="17">
        <v>886.096</v>
      </c>
      <c r="T480" s="17">
        <v>940.99699999999996</v>
      </c>
      <c r="U480" s="17">
        <v>909.14</v>
      </c>
      <c r="V480" s="17">
        <v>888.10599999999999</v>
      </c>
      <c r="W480" s="17">
        <v>829.11500000000001</v>
      </c>
      <c r="X480" s="17">
        <v>854.95799999999997</v>
      </c>
      <c r="Y480" s="17">
        <v>842.14700000000005</v>
      </c>
      <c r="Z480" s="17">
        <v>877.43399999999997</v>
      </c>
      <c r="AA480" s="17">
        <v>906.82500000000005</v>
      </c>
      <c r="AB480" s="17">
        <v>816.77499999999998</v>
      </c>
      <c r="AC480" s="17">
        <v>833.02499999999998</v>
      </c>
      <c r="AD480" s="17">
        <v>925.43499999999995</v>
      </c>
      <c r="AE480" s="17">
        <v>912.08500000000004</v>
      </c>
      <c r="AF480" s="17">
        <v>914.39</v>
      </c>
      <c r="AG480" s="17">
        <v>950.65899999999999</v>
      </c>
      <c r="AH480" s="17">
        <v>950.65899999999999</v>
      </c>
      <c r="AI480" s="17">
        <v>950.65899999999999</v>
      </c>
      <c r="AJ480" s="17">
        <v>864.04</v>
      </c>
      <c r="AK480" s="17">
        <v>907.84500000000003</v>
      </c>
      <c r="AL480" s="17">
        <v>913.01400000000001</v>
      </c>
      <c r="AM480" s="17">
        <v>929.23900000000003</v>
      </c>
      <c r="AN480" s="17">
        <v>929.23900000000003</v>
      </c>
      <c r="AO480" s="17">
        <v>917.43600000000004</v>
      </c>
      <c r="AP480" s="17">
        <v>926.22900000000004</v>
      </c>
    </row>
    <row r="481" spans="1:42" x14ac:dyDescent="0.35">
      <c r="A481" s="52"/>
      <c r="B481" s="17">
        <v>823.63599999999997</v>
      </c>
      <c r="C481" s="17">
        <v>823.63599999999997</v>
      </c>
      <c r="D481" s="17">
        <v>852.66399999999999</v>
      </c>
      <c r="E481" s="17">
        <v>862.16800000000001</v>
      </c>
      <c r="F481" s="17">
        <v>866.43299999999999</v>
      </c>
      <c r="G481" s="17">
        <v>882.29600000000005</v>
      </c>
      <c r="H481" s="17">
        <v>860.25599999999997</v>
      </c>
      <c r="I481" s="17">
        <v>840.08299999999997</v>
      </c>
      <c r="J481" s="17">
        <v>856.84400000000005</v>
      </c>
      <c r="K481" s="17">
        <v>860.197</v>
      </c>
      <c r="L481" s="17">
        <v>852.82899999999995</v>
      </c>
      <c r="M481" s="17">
        <v>855.327</v>
      </c>
      <c r="N481" s="17">
        <v>805.80600000000004</v>
      </c>
      <c r="O481" s="17">
        <v>901.62400000000002</v>
      </c>
      <c r="P481" s="17">
        <v>888.62</v>
      </c>
      <c r="Q481" s="17">
        <v>872.92</v>
      </c>
      <c r="R481" s="17">
        <v>876.29</v>
      </c>
      <c r="S481" s="17">
        <v>886.50800000000004</v>
      </c>
      <c r="T481" s="17">
        <v>941.08199999999999</v>
      </c>
      <c r="U481" s="17">
        <v>909.60599999999999</v>
      </c>
      <c r="V481" s="17">
        <v>888.22799999999995</v>
      </c>
      <c r="W481" s="17">
        <v>830.01199999999994</v>
      </c>
      <c r="X481" s="17">
        <v>855.55499999999995</v>
      </c>
      <c r="Y481" s="17">
        <v>843.88199999999995</v>
      </c>
      <c r="Z481" s="17">
        <v>879.43499999999995</v>
      </c>
      <c r="AA481" s="17">
        <v>908.91899999999998</v>
      </c>
      <c r="AB481" s="17">
        <v>818.96699999999998</v>
      </c>
      <c r="AC481" s="17">
        <v>834.90700000000004</v>
      </c>
      <c r="AD481" s="17">
        <v>929.27200000000005</v>
      </c>
      <c r="AE481" s="17">
        <v>914.03</v>
      </c>
      <c r="AF481" s="17">
        <v>914.57799999999997</v>
      </c>
      <c r="AG481" s="17">
        <v>950.85599999999999</v>
      </c>
      <c r="AH481" s="17">
        <v>950.85599999999999</v>
      </c>
      <c r="AI481" s="17">
        <v>950.85599999999999</v>
      </c>
      <c r="AJ481" s="17">
        <v>864.71199999999999</v>
      </c>
      <c r="AK481" s="17">
        <v>908.73400000000004</v>
      </c>
      <c r="AL481" s="17">
        <v>913.04300000000001</v>
      </c>
      <c r="AM481" s="17">
        <v>930.04899999999998</v>
      </c>
      <c r="AN481" s="17">
        <v>930.04899999999998</v>
      </c>
      <c r="AO481" s="17">
        <v>917.70600000000002</v>
      </c>
      <c r="AP481" s="17">
        <v>929.84699999999998</v>
      </c>
    </row>
    <row r="482" spans="1:42" x14ac:dyDescent="0.35">
      <c r="A482" s="52"/>
      <c r="B482" s="17">
        <v>824.11199999999997</v>
      </c>
      <c r="C482" s="17">
        <v>824.11199999999997</v>
      </c>
      <c r="D482" s="17">
        <v>852.88699999999994</v>
      </c>
      <c r="E482" s="17">
        <v>862.59100000000001</v>
      </c>
      <c r="F482" s="17">
        <v>866.88099999999997</v>
      </c>
      <c r="G482" s="17">
        <v>882.34900000000005</v>
      </c>
      <c r="H482" s="17">
        <v>860.71</v>
      </c>
      <c r="I482" s="17">
        <v>840.64599999999996</v>
      </c>
      <c r="J482" s="17">
        <v>857.78200000000004</v>
      </c>
      <c r="K482" s="17">
        <v>860.43499999999995</v>
      </c>
      <c r="L482" s="17">
        <v>852.95699999999999</v>
      </c>
      <c r="M482" s="17">
        <v>856.702</v>
      </c>
      <c r="N482" s="17">
        <v>806.702</v>
      </c>
      <c r="O482" s="17">
        <v>902.06700000000001</v>
      </c>
      <c r="P482" s="17">
        <v>889.52300000000002</v>
      </c>
      <c r="Q482" s="17">
        <v>874.71500000000003</v>
      </c>
      <c r="R482" s="17">
        <v>876.62300000000005</v>
      </c>
      <c r="S482" s="17">
        <v>886.66700000000003</v>
      </c>
      <c r="T482" s="17">
        <v>941.09100000000001</v>
      </c>
      <c r="U482" s="17">
        <v>910.346</v>
      </c>
      <c r="V482" s="17">
        <v>888.83399999999995</v>
      </c>
      <c r="W482" s="17">
        <v>830.71799999999996</v>
      </c>
      <c r="X482" s="17">
        <v>856.38300000000004</v>
      </c>
      <c r="Y482" s="17">
        <v>844.08399999999995</v>
      </c>
      <c r="Z482" s="17">
        <v>879.54499999999996</v>
      </c>
      <c r="AA482" s="17">
        <v>909.69299999999998</v>
      </c>
      <c r="AB482" s="17">
        <v>819.15200000000004</v>
      </c>
      <c r="AC482" s="17">
        <v>835.048</v>
      </c>
      <c r="AD482" s="17">
        <v>929.96799999999996</v>
      </c>
      <c r="AE482" s="17">
        <v>914.46699999999998</v>
      </c>
      <c r="AF482" s="17">
        <v>914.61500000000001</v>
      </c>
      <c r="AG482" s="17">
        <v>950.91700000000003</v>
      </c>
      <c r="AH482" s="17">
        <v>950.91700000000003</v>
      </c>
      <c r="AI482" s="17">
        <v>950.91700000000003</v>
      </c>
      <c r="AJ482" s="17">
        <v>866.38800000000003</v>
      </c>
      <c r="AK482" s="17">
        <v>909.03099999999995</v>
      </c>
      <c r="AL482" s="17">
        <v>913.33199999999999</v>
      </c>
      <c r="AM482" s="17">
        <v>932.91600000000005</v>
      </c>
      <c r="AN482" s="17">
        <v>932.91600000000005</v>
      </c>
      <c r="AO482" s="17">
        <v>918.89099999999996</v>
      </c>
      <c r="AP482" s="17">
        <v>930.45</v>
      </c>
    </row>
    <row r="483" spans="1:42" x14ac:dyDescent="0.35">
      <c r="A483" s="52"/>
      <c r="B483" s="17">
        <v>825.71699999999998</v>
      </c>
      <c r="C483" s="17">
        <v>825.71699999999998</v>
      </c>
      <c r="D483" s="17">
        <v>853.04300000000001</v>
      </c>
      <c r="E483" s="17">
        <v>862.61500000000001</v>
      </c>
      <c r="F483" s="17">
        <v>867.28099999999995</v>
      </c>
      <c r="G483" s="17">
        <v>883.14</v>
      </c>
      <c r="H483" s="17">
        <v>861.04</v>
      </c>
      <c r="I483" s="17">
        <v>840.79300000000001</v>
      </c>
      <c r="J483" s="17">
        <v>857.923</v>
      </c>
      <c r="K483" s="17">
        <v>860.46500000000003</v>
      </c>
      <c r="L483" s="17">
        <v>853.91899999999998</v>
      </c>
      <c r="M483" s="17">
        <v>856.93600000000004</v>
      </c>
      <c r="N483" s="17">
        <v>807.02800000000002</v>
      </c>
      <c r="O483" s="17">
        <v>902.46299999999997</v>
      </c>
      <c r="P483" s="17">
        <v>889.85</v>
      </c>
      <c r="Q483" s="17">
        <v>875.82600000000002</v>
      </c>
      <c r="R483" s="17">
        <v>876.79600000000005</v>
      </c>
      <c r="S483" s="17">
        <v>887.14099999999996</v>
      </c>
      <c r="T483" s="17">
        <v>941.93100000000004</v>
      </c>
      <c r="U483" s="17">
        <v>910.68899999999996</v>
      </c>
      <c r="V483" s="17">
        <v>889.00199999999995</v>
      </c>
      <c r="W483" s="17">
        <v>831.53</v>
      </c>
      <c r="X483" s="17">
        <v>856.76400000000001</v>
      </c>
      <c r="Y483" s="17">
        <v>844.40499999999997</v>
      </c>
      <c r="Z483" s="17">
        <v>881.38099999999997</v>
      </c>
      <c r="AA483" s="17">
        <v>911.59</v>
      </c>
      <c r="AB483" s="17">
        <v>819.93100000000004</v>
      </c>
      <c r="AC483" s="17">
        <v>835.76300000000003</v>
      </c>
      <c r="AD483" s="17">
        <v>930.71400000000006</v>
      </c>
      <c r="AE483" s="17">
        <v>914.69399999999996</v>
      </c>
      <c r="AF483" s="17">
        <v>915.31500000000005</v>
      </c>
      <c r="AG483" s="17">
        <v>951.06899999999996</v>
      </c>
      <c r="AH483" s="17">
        <v>951.06899999999996</v>
      </c>
      <c r="AI483" s="17">
        <v>951.06899999999996</v>
      </c>
      <c r="AJ483" s="17">
        <v>868.28300000000002</v>
      </c>
      <c r="AK483" s="17">
        <v>911.43700000000001</v>
      </c>
      <c r="AL483" s="17">
        <v>913.34900000000005</v>
      </c>
      <c r="AM483" s="17">
        <v>933.30600000000004</v>
      </c>
      <c r="AN483" s="17">
        <v>933.30600000000004</v>
      </c>
      <c r="AO483" s="17">
        <v>919.11199999999997</v>
      </c>
      <c r="AP483" s="17">
        <v>931.19799999999998</v>
      </c>
    </row>
    <row r="484" spans="1:42" x14ac:dyDescent="0.35">
      <c r="A484" s="52"/>
      <c r="B484" s="17">
        <v>826.05799999999999</v>
      </c>
      <c r="C484" s="17">
        <v>826.05799999999999</v>
      </c>
      <c r="D484" s="17">
        <v>853.69500000000005</v>
      </c>
      <c r="E484" s="17">
        <v>862.95100000000002</v>
      </c>
      <c r="F484" s="17">
        <v>867.39700000000005</v>
      </c>
      <c r="G484" s="17">
        <v>883.45500000000004</v>
      </c>
      <c r="H484" s="17">
        <v>861.50300000000004</v>
      </c>
      <c r="I484" s="17">
        <v>841.16499999999996</v>
      </c>
      <c r="J484" s="17">
        <v>858.05600000000004</v>
      </c>
      <c r="K484" s="17">
        <v>861.10500000000002</v>
      </c>
      <c r="L484" s="17">
        <v>854.12199999999996</v>
      </c>
      <c r="M484" s="17">
        <v>857.12</v>
      </c>
      <c r="N484" s="17">
        <v>807.10900000000004</v>
      </c>
      <c r="O484" s="17">
        <v>902.60199999999998</v>
      </c>
      <c r="P484" s="17">
        <v>890.06399999999996</v>
      </c>
      <c r="Q484" s="17">
        <v>875.94600000000003</v>
      </c>
      <c r="R484" s="17">
        <v>877.42499999999995</v>
      </c>
      <c r="S484" s="17">
        <v>887.68700000000001</v>
      </c>
      <c r="T484" s="17">
        <v>942.15899999999999</v>
      </c>
      <c r="U484" s="17">
        <v>911.59</v>
      </c>
      <c r="V484" s="17">
        <v>889.53499999999997</v>
      </c>
      <c r="W484" s="17">
        <v>832.46900000000005</v>
      </c>
      <c r="X484" s="17">
        <v>857.21100000000001</v>
      </c>
      <c r="Y484" s="17">
        <v>845.39099999999996</v>
      </c>
      <c r="Z484" s="17">
        <v>881.42</v>
      </c>
      <c r="AA484" s="17">
        <v>912.42600000000004</v>
      </c>
      <c r="AB484" s="17">
        <v>821.69</v>
      </c>
      <c r="AC484" s="17">
        <v>836.28899999999999</v>
      </c>
      <c r="AD484" s="17">
        <v>931.20500000000004</v>
      </c>
      <c r="AE484" s="17">
        <v>914.851</v>
      </c>
      <c r="AF484" s="17">
        <v>915.82299999999998</v>
      </c>
      <c r="AG484" s="17">
        <v>951.32500000000005</v>
      </c>
      <c r="AH484" s="17">
        <v>951.32500000000005</v>
      </c>
      <c r="AI484" s="17">
        <v>951.32500000000005</v>
      </c>
      <c r="AJ484" s="17">
        <v>868.50199999999995</v>
      </c>
      <c r="AK484" s="17">
        <v>911.73900000000003</v>
      </c>
      <c r="AL484" s="17">
        <v>914.39499999999998</v>
      </c>
      <c r="AM484" s="17">
        <v>933.48800000000006</v>
      </c>
      <c r="AN484" s="17">
        <v>933.48800000000006</v>
      </c>
      <c r="AO484" s="17">
        <v>919.56500000000005</v>
      </c>
      <c r="AP484" s="17">
        <v>932.40800000000002</v>
      </c>
    </row>
    <row r="485" spans="1:42" x14ac:dyDescent="0.35">
      <c r="A485" s="52"/>
      <c r="B485" s="17">
        <v>826.221</v>
      </c>
      <c r="C485" s="17">
        <v>826.221</v>
      </c>
      <c r="D485" s="17">
        <v>853.87099999999998</v>
      </c>
      <c r="E485" s="17">
        <v>863.077</v>
      </c>
      <c r="F485" s="17">
        <v>868.15099999999995</v>
      </c>
      <c r="G485" s="17">
        <v>884.15200000000004</v>
      </c>
      <c r="H485" s="17">
        <v>861.74099999999999</v>
      </c>
      <c r="I485" s="17">
        <v>841.51499999999999</v>
      </c>
      <c r="J485" s="17">
        <v>858.29399999999998</v>
      </c>
      <c r="K485" s="17">
        <v>861.952</v>
      </c>
      <c r="L485" s="17">
        <v>854.42100000000005</v>
      </c>
      <c r="M485" s="17">
        <v>857.21799999999996</v>
      </c>
      <c r="N485" s="17">
        <v>807.23500000000001</v>
      </c>
      <c r="O485" s="17">
        <v>902.62099999999998</v>
      </c>
      <c r="P485" s="17">
        <v>891.38499999999999</v>
      </c>
      <c r="Q485" s="17">
        <v>876.15099999999995</v>
      </c>
      <c r="R485" s="17">
        <v>877.84</v>
      </c>
      <c r="S485" s="17">
        <v>887.75199999999995</v>
      </c>
      <c r="T485" s="17">
        <v>942.56200000000001</v>
      </c>
      <c r="U485" s="17">
        <v>911.62800000000004</v>
      </c>
      <c r="V485" s="17">
        <v>890.14099999999996</v>
      </c>
      <c r="W485" s="17">
        <v>832.58399999999995</v>
      </c>
      <c r="X485" s="17">
        <v>858.18100000000004</v>
      </c>
      <c r="Y485" s="17">
        <v>846.404</v>
      </c>
      <c r="Z485" s="17">
        <v>882.14499999999998</v>
      </c>
      <c r="AA485" s="17">
        <v>913.18700000000001</v>
      </c>
      <c r="AB485" s="17">
        <v>822.19899999999996</v>
      </c>
      <c r="AC485" s="17">
        <v>836.93299999999999</v>
      </c>
      <c r="AD485" s="17">
        <v>931.26400000000001</v>
      </c>
      <c r="AE485" s="17">
        <v>915.37599999999998</v>
      </c>
      <c r="AF485" s="17">
        <v>916.39300000000003</v>
      </c>
      <c r="AG485" s="17">
        <v>951.93399999999997</v>
      </c>
      <c r="AH485" s="17">
        <v>951.93399999999997</v>
      </c>
      <c r="AI485" s="17">
        <v>951.93399999999997</v>
      </c>
      <c r="AJ485" s="17">
        <v>868.79499999999996</v>
      </c>
      <c r="AK485" s="17">
        <v>912.14099999999996</v>
      </c>
      <c r="AL485" s="17">
        <v>914.79700000000003</v>
      </c>
      <c r="AM485" s="17">
        <v>933.67399999999998</v>
      </c>
      <c r="AN485" s="17">
        <v>933.67399999999998</v>
      </c>
      <c r="AO485" s="17">
        <v>920.34299999999996</v>
      </c>
      <c r="AP485" s="17">
        <v>932.43700000000001</v>
      </c>
    </row>
    <row r="486" spans="1:42" x14ac:dyDescent="0.35">
      <c r="A486" s="52"/>
      <c r="B486" s="17">
        <v>826.33199999999999</v>
      </c>
      <c r="C486" s="17">
        <v>826.33199999999999</v>
      </c>
      <c r="D486" s="17">
        <v>854.55200000000002</v>
      </c>
      <c r="E486" s="17">
        <v>863.68299999999999</v>
      </c>
      <c r="F486" s="17">
        <v>869.23099999999999</v>
      </c>
      <c r="G486" s="17">
        <v>884.64200000000005</v>
      </c>
      <c r="H486" s="17">
        <v>861.88699999999994</v>
      </c>
      <c r="I486" s="17">
        <v>841.65700000000004</v>
      </c>
      <c r="J486" s="17">
        <v>859.11</v>
      </c>
      <c r="K486" s="17">
        <v>862.81700000000001</v>
      </c>
      <c r="L486" s="17">
        <v>854.46199999999999</v>
      </c>
      <c r="M486" s="17">
        <v>857.36599999999999</v>
      </c>
      <c r="N486" s="17">
        <v>807.29600000000005</v>
      </c>
      <c r="O486" s="17">
        <v>902.62800000000004</v>
      </c>
      <c r="P486" s="17">
        <v>891.92499999999995</v>
      </c>
      <c r="Q486" s="17">
        <v>876.63400000000001</v>
      </c>
      <c r="R486" s="17">
        <v>878.66700000000003</v>
      </c>
      <c r="S486" s="17">
        <v>888.19500000000005</v>
      </c>
      <c r="T486" s="17">
        <v>942.702</v>
      </c>
      <c r="U486" s="17">
        <v>912.31399999999996</v>
      </c>
      <c r="V486" s="17">
        <v>890.43</v>
      </c>
      <c r="W486" s="17">
        <v>832.58799999999997</v>
      </c>
      <c r="X486" s="17">
        <v>859.61099999999999</v>
      </c>
      <c r="Y486" s="17">
        <v>847.99199999999996</v>
      </c>
      <c r="Z486" s="17">
        <v>882.71799999999996</v>
      </c>
      <c r="AA486" s="17">
        <v>913.77099999999996</v>
      </c>
      <c r="AB486" s="17">
        <v>822.59900000000005</v>
      </c>
      <c r="AC486" s="17">
        <v>837.79600000000005</v>
      </c>
      <c r="AD486" s="17">
        <v>931.35400000000004</v>
      </c>
      <c r="AE486" s="17">
        <v>915.72400000000005</v>
      </c>
      <c r="AF486" s="17">
        <v>916.56100000000004</v>
      </c>
      <c r="AG486" s="17">
        <v>951.97799999999995</v>
      </c>
      <c r="AH486" s="17">
        <v>951.97799999999995</v>
      </c>
      <c r="AI486" s="17">
        <v>951.97799999999995</v>
      </c>
      <c r="AJ486" s="17">
        <v>868.84199999999998</v>
      </c>
      <c r="AK486" s="17">
        <v>912.303</v>
      </c>
      <c r="AL486" s="17">
        <v>914.80600000000004</v>
      </c>
      <c r="AM486" s="17">
        <v>934.14099999999996</v>
      </c>
      <c r="AN486" s="17">
        <v>934.14099999999996</v>
      </c>
      <c r="AO486" s="17">
        <v>921.81399999999996</v>
      </c>
      <c r="AP486" s="17">
        <v>933.12099999999998</v>
      </c>
    </row>
    <row r="487" spans="1:42" x14ac:dyDescent="0.35">
      <c r="A487" s="52"/>
      <c r="B487" s="17">
        <v>826.40599999999995</v>
      </c>
      <c r="C487" s="17">
        <v>826.40599999999995</v>
      </c>
      <c r="D487" s="17">
        <v>855.13300000000004</v>
      </c>
      <c r="E487" s="17">
        <v>864.35500000000002</v>
      </c>
      <c r="F487" s="17">
        <v>869.54899999999998</v>
      </c>
      <c r="G487" s="17">
        <v>885.51499999999999</v>
      </c>
      <c r="H487" s="17">
        <v>862.16499999999996</v>
      </c>
      <c r="I487" s="17">
        <v>841.76300000000003</v>
      </c>
      <c r="J487" s="17">
        <v>862.23699999999997</v>
      </c>
      <c r="K487" s="17">
        <v>863.53700000000003</v>
      </c>
      <c r="L487" s="17">
        <v>856.08500000000004</v>
      </c>
      <c r="M487" s="17">
        <v>857.91099999999994</v>
      </c>
      <c r="N487" s="17">
        <v>808.05100000000004</v>
      </c>
      <c r="O487" s="17">
        <v>902.721</v>
      </c>
      <c r="P487" s="17">
        <v>892.27099999999996</v>
      </c>
      <c r="Q487" s="17">
        <v>876.63699999999994</v>
      </c>
      <c r="R487" s="17">
        <v>879.05399999999997</v>
      </c>
      <c r="S487" s="17">
        <v>888.91499999999996</v>
      </c>
      <c r="T487" s="17">
        <v>942.81600000000003</v>
      </c>
      <c r="U487" s="17">
        <v>912.798</v>
      </c>
      <c r="V487" s="17">
        <v>890.93399999999997</v>
      </c>
      <c r="W487" s="17">
        <v>832.64400000000001</v>
      </c>
      <c r="X487" s="17">
        <v>861.34900000000005</v>
      </c>
      <c r="Y487" s="17">
        <v>849.99400000000003</v>
      </c>
      <c r="Z487" s="17">
        <v>883.30799999999999</v>
      </c>
      <c r="AA487" s="17">
        <v>915.83900000000006</v>
      </c>
      <c r="AB487" s="17">
        <v>822.79</v>
      </c>
      <c r="AC487" s="17">
        <v>838.01900000000001</v>
      </c>
      <c r="AD487" s="17">
        <v>931.38800000000003</v>
      </c>
      <c r="AE487" s="17">
        <v>916.68399999999997</v>
      </c>
      <c r="AF487" s="17">
        <v>917.19100000000003</v>
      </c>
      <c r="AG487" s="17">
        <v>952.65899999999999</v>
      </c>
      <c r="AH487" s="17">
        <v>952.65899999999999</v>
      </c>
      <c r="AI487" s="17">
        <v>952.65899999999999</v>
      </c>
      <c r="AJ487" s="17">
        <v>869.399</v>
      </c>
      <c r="AK487" s="17">
        <v>913.35699999999997</v>
      </c>
      <c r="AL487" s="17">
        <v>915.077</v>
      </c>
      <c r="AM487" s="17">
        <v>934.68799999999999</v>
      </c>
      <c r="AN487" s="17">
        <v>934.68799999999999</v>
      </c>
      <c r="AO487" s="17">
        <v>921.88400000000001</v>
      </c>
      <c r="AP487" s="17">
        <v>933.91899999999998</v>
      </c>
    </row>
    <row r="488" spans="1:42" x14ac:dyDescent="0.35">
      <c r="A488" s="52"/>
      <c r="B488" s="17">
        <v>826.65</v>
      </c>
      <c r="C488" s="17">
        <v>826.65</v>
      </c>
      <c r="D488" s="17">
        <v>855.52200000000005</v>
      </c>
      <c r="E488" s="17">
        <v>865.06299999999999</v>
      </c>
      <c r="F488" s="17">
        <v>869.94</v>
      </c>
      <c r="G488" s="17">
        <v>885.745</v>
      </c>
      <c r="H488" s="17">
        <v>862.37300000000005</v>
      </c>
      <c r="I488" s="17">
        <v>842.69299999999998</v>
      </c>
      <c r="J488" s="17">
        <v>862.673</v>
      </c>
      <c r="K488" s="17">
        <v>864.75599999999997</v>
      </c>
      <c r="L488" s="17">
        <v>856.65899999999999</v>
      </c>
      <c r="M488" s="17">
        <v>857.92200000000003</v>
      </c>
      <c r="N488" s="17">
        <v>808.29399999999998</v>
      </c>
      <c r="O488" s="17">
        <v>902.91800000000001</v>
      </c>
      <c r="P488" s="17">
        <v>892.58500000000004</v>
      </c>
      <c r="Q488" s="17">
        <v>876.85599999999999</v>
      </c>
      <c r="R488" s="17">
        <v>879.53200000000004</v>
      </c>
      <c r="S488" s="17">
        <v>889.21799999999996</v>
      </c>
      <c r="T488" s="17">
        <v>944.02099999999996</v>
      </c>
      <c r="U488" s="17">
        <v>912.95600000000002</v>
      </c>
      <c r="V488" s="17">
        <v>892.29600000000005</v>
      </c>
      <c r="W488" s="17">
        <v>832.64800000000002</v>
      </c>
      <c r="X488" s="17">
        <v>861.36699999999996</v>
      </c>
      <c r="Y488" s="17">
        <v>850.077</v>
      </c>
      <c r="Z488" s="17">
        <v>884.06500000000005</v>
      </c>
      <c r="AA488" s="17">
        <v>916.50099999999998</v>
      </c>
      <c r="AB488" s="17">
        <v>823.54200000000003</v>
      </c>
      <c r="AC488" s="17">
        <v>839.01199999999994</v>
      </c>
      <c r="AD488" s="17">
        <v>931.40099999999995</v>
      </c>
      <c r="AE488" s="17">
        <v>917.65599999999995</v>
      </c>
      <c r="AF488" s="17">
        <v>917.47299999999996</v>
      </c>
      <c r="AG488" s="17">
        <v>952.68299999999999</v>
      </c>
      <c r="AH488" s="17">
        <v>952.68299999999999</v>
      </c>
      <c r="AI488" s="17">
        <v>952.68299999999999</v>
      </c>
      <c r="AJ488" s="17">
        <v>872.43</v>
      </c>
      <c r="AK488" s="17">
        <v>914.67399999999998</v>
      </c>
      <c r="AL488" s="17">
        <v>916.91899999999998</v>
      </c>
      <c r="AM488" s="17">
        <v>936.45500000000004</v>
      </c>
      <c r="AN488" s="17">
        <v>936.45500000000004</v>
      </c>
      <c r="AO488" s="17">
        <v>921.976</v>
      </c>
      <c r="AP488" s="17">
        <v>935.09199999999998</v>
      </c>
    </row>
    <row r="489" spans="1:42" x14ac:dyDescent="0.35">
      <c r="A489" s="52"/>
      <c r="B489" s="17">
        <v>827.16800000000001</v>
      </c>
      <c r="C489" s="17">
        <v>827.16800000000001</v>
      </c>
      <c r="D489" s="17">
        <v>855.72500000000002</v>
      </c>
      <c r="E489" s="17">
        <v>865.27</v>
      </c>
      <c r="F489" s="17">
        <v>870.16600000000005</v>
      </c>
      <c r="G489" s="17">
        <v>886.95699999999999</v>
      </c>
      <c r="H489" s="17">
        <v>862.48800000000006</v>
      </c>
      <c r="I489" s="17">
        <v>842.74599999999998</v>
      </c>
      <c r="J489" s="17">
        <v>862.71</v>
      </c>
      <c r="K489" s="17">
        <v>864.98199999999997</v>
      </c>
      <c r="L489" s="17">
        <v>856.81600000000003</v>
      </c>
      <c r="M489" s="17">
        <v>858.40800000000002</v>
      </c>
      <c r="N489" s="17">
        <v>808.33399999999995</v>
      </c>
      <c r="O489" s="17">
        <v>904.03599999999994</v>
      </c>
      <c r="P489" s="17">
        <v>892.62599999999998</v>
      </c>
      <c r="Q489" s="17">
        <v>876.94399999999996</v>
      </c>
      <c r="R489" s="17">
        <v>880.01800000000003</v>
      </c>
      <c r="S489" s="17">
        <v>889.48099999999999</v>
      </c>
      <c r="T489" s="17">
        <v>944.58199999999999</v>
      </c>
      <c r="U489" s="17">
        <v>913.13099999999997</v>
      </c>
      <c r="V489" s="17">
        <v>892.99199999999996</v>
      </c>
      <c r="W489" s="17">
        <v>832.99400000000003</v>
      </c>
      <c r="X489" s="17">
        <v>861.96699999999998</v>
      </c>
      <c r="Y489" s="17">
        <v>851.02200000000005</v>
      </c>
      <c r="Z489" s="17">
        <v>884.09900000000005</v>
      </c>
      <c r="AA489" s="17">
        <v>917.07799999999997</v>
      </c>
      <c r="AB489" s="17">
        <v>823.72500000000002</v>
      </c>
      <c r="AC489" s="17">
        <v>839.48199999999997</v>
      </c>
      <c r="AD489" s="17">
        <v>932.06100000000004</v>
      </c>
      <c r="AE489" s="17">
        <v>918.476</v>
      </c>
      <c r="AF489" s="17">
        <v>918.78</v>
      </c>
      <c r="AG489" s="17">
        <v>952.83799999999997</v>
      </c>
      <c r="AH489" s="17">
        <v>952.83799999999997</v>
      </c>
      <c r="AI489" s="17">
        <v>952.83799999999997</v>
      </c>
      <c r="AJ489" s="17">
        <v>872.68399999999997</v>
      </c>
      <c r="AK489" s="17">
        <v>914.69899999999996</v>
      </c>
      <c r="AL489" s="17">
        <v>917.05799999999999</v>
      </c>
      <c r="AM489" s="17">
        <v>937.85</v>
      </c>
      <c r="AN489" s="17">
        <v>937.85</v>
      </c>
      <c r="AO489" s="17">
        <v>922.08600000000001</v>
      </c>
      <c r="AP489" s="17">
        <v>936.10500000000002</v>
      </c>
    </row>
    <row r="490" spans="1:42" x14ac:dyDescent="0.35">
      <c r="A490" s="52"/>
      <c r="B490" s="17">
        <v>827.59799999999996</v>
      </c>
      <c r="C490" s="17">
        <v>827.59799999999996</v>
      </c>
      <c r="D490" s="17">
        <v>856.03700000000003</v>
      </c>
      <c r="E490" s="17">
        <v>866.24599999999998</v>
      </c>
      <c r="F490" s="17">
        <v>870.26599999999996</v>
      </c>
      <c r="G490" s="17">
        <v>887.35799999999995</v>
      </c>
      <c r="H490" s="17">
        <v>864.65899999999999</v>
      </c>
      <c r="I490" s="17">
        <v>843.49199999999996</v>
      </c>
      <c r="J490" s="17">
        <v>862.72199999999998</v>
      </c>
      <c r="K490" s="17">
        <v>864.98900000000003</v>
      </c>
      <c r="L490" s="17">
        <v>856.923</v>
      </c>
      <c r="M490" s="17">
        <v>858.82</v>
      </c>
      <c r="N490" s="17">
        <v>808.36</v>
      </c>
      <c r="O490" s="17">
        <v>904.81299999999999</v>
      </c>
      <c r="P490" s="17">
        <v>892.822</v>
      </c>
      <c r="Q490" s="17">
        <v>877.02800000000002</v>
      </c>
      <c r="R490" s="17">
        <v>880.40300000000002</v>
      </c>
      <c r="S490" s="17">
        <v>890.60199999999998</v>
      </c>
      <c r="T490" s="17">
        <v>946.279</v>
      </c>
      <c r="U490" s="17">
        <v>913.40300000000002</v>
      </c>
      <c r="V490" s="17">
        <v>893.31600000000003</v>
      </c>
      <c r="W490" s="17">
        <v>834.09400000000005</v>
      </c>
      <c r="X490" s="17">
        <v>863.84699999999998</v>
      </c>
      <c r="Y490" s="17">
        <v>851.923</v>
      </c>
      <c r="Z490" s="17">
        <v>884.23099999999999</v>
      </c>
      <c r="AA490" s="17">
        <v>917.22699999999998</v>
      </c>
      <c r="AB490" s="17">
        <v>824.31200000000001</v>
      </c>
      <c r="AC490" s="17">
        <v>839.75</v>
      </c>
      <c r="AD490" s="17">
        <v>932.21500000000003</v>
      </c>
      <c r="AE490" s="17">
        <v>919.08199999999999</v>
      </c>
      <c r="AF490" s="17">
        <v>919</v>
      </c>
      <c r="AG490" s="17">
        <v>953.79600000000005</v>
      </c>
      <c r="AH490" s="17">
        <v>953.79600000000005</v>
      </c>
      <c r="AI490" s="17">
        <v>953.79600000000005</v>
      </c>
      <c r="AJ490" s="17">
        <v>873.82399999999996</v>
      </c>
      <c r="AK490" s="17">
        <v>914.78800000000001</v>
      </c>
      <c r="AL490" s="17">
        <v>917.57600000000002</v>
      </c>
      <c r="AM490" s="17">
        <v>938.80200000000002</v>
      </c>
      <c r="AN490" s="17">
        <v>938.80200000000002</v>
      </c>
      <c r="AO490" s="17">
        <v>922.23900000000003</v>
      </c>
      <c r="AP490" s="17">
        <v>937.20699999999999</v>
      </c>
    </row>
    <row r="491" spans="1:42" x14ac:dyDescent="0.35">
      <c r="A491" s="52"/>
      <c r="B491" s="17">
        <v>828.35799999999995</v>
      </c>
      <c r="C491" s="17">
        <v>828.35799999999995</v>
      </c>
      <c r="D491" s="17">
        <v>856.11699999999996</v>
      </c>
      <c r="E491" s="17">
        <v>866.33</v>
      </c>
      <c r="F491" s="17">
        <v>871.27700000000004</v>
      </c>
      <c r="G491" s="17">
        <v>888.71199999999999</v>
      </c>
      <c r="H491" s="17">
        <v>864.99900000000002</v>
      </c>
      <c r="I491" s="17">
        <v>844.06399999999996</v>
      </c>
      <c r="J491" s="17">
        <v>863.08799999999997</v>
      </c>
      <c r="K491" s="17">
        <v>865.09</v>
      </c>
      <c r="L491" s="17">
        <v>857.00800000000004</v>
      </c>
      <c r="M491" s="17">
        <v>858.95799999999997</v>
      </c>
      <c r="N491" s="17">
        <v>808.78599999999994</v>
      </c>
      <c r="O491" s="17">
        <v>905.96100000000001</v>
      </c>
      <c r="P491" s="17">
        <v>893.29</v>
      </c>
      <c r="Q491" s="17">
        <v>877.10699999999997</v>
      </c>
      <c r="R491" s="17">
        <v>881.12400000000002</v>
      </c>
      <c r="S491" s="17">
        <v>891.38900000000001</v>
      </c>
      <c r="T491" s="17">
        <v>947.32100000000003</v>
      </c>
      <c r="U491" s="17">
        <v>913.80499999999995</v>
      </c>
      <c r="V491" s="17">
        <v>893.81899999999996</v>
      </c>
      <c r="W491" s="17">
        <v>835.79</v>
      </c>
      <c r="X491" s="17">
        <v>864.77499999999998</v>
      </c>
      <c r="Y491" s="17">
        <v>852.91</v>
      </c>
      <c r="Z491" s="17">
        <v>884.68299999999999</v>
      </c>
      <c r="AA491" s="17">
        <v>917.78499999999997</v>
      </c>
      <c r="AB491" s="17">
        <v>824.31600000000003</v>
      </c>
      <c r="AC491" s="17">
        <v>839.76400000000001</v>
      </c>
      <c r="AD491" s="17">
        <v>932.33100000000002</v>
      </c>
      <c r="AE491" s="17">
        <v>919.16300000000001</v>
      </c>
      <c r="AF491" s="17">
        <v>920.12800000000004</v>
      </c>
      <c r="AG491" s="17">
        <v>956.423</v>
      </c>
      <c r="AH491" s="17">
        <v>956.423</v>
      </c>
      <c r="AI491" s="17">
        <v>956.423</v>
      </c>
      <c r="AJ491" s="17">
        <v>875.69299999999998</v>
      </c>
      <c r="AK491" s="17">
        <v>915.45299999999997</v>
      </c>
      <c r="AL491" s="17">
        <v>917.62599999999998</v>
      </c>
      <c r="AM491" s="17">
        <v>939.46900000000005</v>
      </c>
      <c r="AN491" s="17">
        <v>939.46900000000005</v>
      </c>
      <c r="AO491" s="17">
        <v>922.803</v>
      </c>
      <c r="AP491" s="17">
        <v>938.18799999999999</v>
      </c>
    </row>
    <row r="492" spans="1:42" x14ac:dyDescent="0.35">
      <c r="A492" s="52"/>
      <c r="B492" s="17">
        <v>829.16499999999996</v>
      </c>
      <c r="C492" s="17">
        <v>829.16499999999996</v>
      </c>
      <c r="D492" s="17">
        <v>856.43600000000004</v>
      </c>
      <c r="E492" s="17">
        <v>866.54</v>
      </c>
      <c r="F492" s="17">
        <v>871.77</v>
      </c>
      <c r="G492" s="17">
        <v>888.79300000000001</v>
      </c>
      <c r="H492" s="17">
        <v>867.31500000000005</v>
      </c>
      <c r="I492" s="17">
        <v>845.60299999999995</v>
      </c>
      <c r="J492" s="17">
        <v>864.51400000000001</v>
      </c>
      <c r="K492" s="17">
        <v>865.12800000000004</v>
      </c>
      <c r="L492" s="17">
        <v>857.375</v>
      </c>
      <c r="M492" s="17">
        <v>859.46900000000005</v>
      </c>
      <c r="N492" s="17">
        <v>808.98099999999999</v>
      </c>
      <c r="O492" s="17">
        <v>906.40300000000002</v>
      </c>
      <c r="P492" s="17">
        <v>893.66099999999994</v>
      </c>
      <c r="Q492" s="17">
        <v>877.25599999999997</v>
      </c>
      <c r="R492" s="17">
        <v>881.17</v>
      </c>
      <c r="S492" s="17">
        <v>892.005</v>
      </c>
      <c r="T492" s="17">
        <v>948.75699999999995</v>
      </c>
      <c r="U492" s="17">
        <v>914.101</v>
      </c>
      <c r="V492" s="17">
        <v>893.85400000000004</v>
      </c>
      <c r="W492" s="17">
        <v>835.89400000000001</v>
      </c>
      <c r="X492" s="17">
        <v>865.26599999999996</v>
      </c>
      <c r="Y492" s="17">
        <v>853.51</v>
      </c>
      <c r="Z492" s="17">
        <v>885.14700000000005</v>
      </c>
      <c r="AA492" s="17">
        <v>918.60599999999999</v>
      </c>
      <c r="AB492" s="17">
        <v>824.83299999999997</v>
      </c>
      <c r="AC492" s="17">
        <v>840.57399999999996</v>
      </c>
      <c r="AD492" s="17">
        <v>932.77599999999995</v>
      </c>
      <c r="AE492" s="17">
        <v>919.50400000000002</v>
      </c>
      <c r="AF492" s="17">
        <v>920.13900000000001</v>
      </c>
      <c r="AG492" s="17">
        <v>956.57600000000002</v>
      </c>
      <c r="AH492" s="17">
        <v>956.57600000000002</v>
      </c>
      <c r="AI492" s="17">
        <v>956.57600000000002</v>
      </c>
      <c r="AJ492" s="17">
        <v>876.14499999999998</v>
      </c>
      <c r="AK492" s="17">
        <v>917.42399999999998</v>
      </c>
      <c r="AL492" s="17">
        <v>917.82600000000002</v>
      </c>
      <c r="AM492" s="17">
        <v>939.82799999999997</v>
      </c>
      <c r="AN492" s="17">
        <v>939.82799999999997</v>
      </c>
      <c r="AO492" s="17">
        <v>922.947</v>
      </c>
      <c r="AP492" s="17">
        <v>938.58399999999995</v>
      </c>
    </row>
    <row r="493" spans="1:42" x14ac:dyDescent="0.35">
      <c r="A493" s="52"/>
      <c r="B493" s="17">
        <v>830.50800000000004</v>
      </c>
      <c r="C493" s="17">
        <v>830.50800000000004</v>
      </c>
      <c r="D493" s="17">
        <v>856.94100000000003</v>
      </c>
      <c r="E493" s="17">
        <v>866.86099999999999</v>
      </c>
      <c r="F493" s="17">
        <v>872.529</v>
      </c>
      <c r="G493" s="17">
        <v>889.51599999999996</v>
      </c>
      <c r="H493" s="17">
        <v>867.77</v>
      </c>
      <c r="I493" s="17">
        <v>846.28599999999994</v>
      </c>
      <c r="J493" s="17">
        <v>864.83500000000004</v>
      </c>
      <c r="K493" s="17">
        <v>865.72500000000002</v>
      </c>
      <c r="L493" s="17">
        <v>858.572</v>
      </c>
      <c r="M493" s="17">
        <v>859.471</v>
      </c>
      <c r="N493" s="17">
        <v>809.10400000000004</v>
      </c>
      <c r="O493" s="17">
        <v>906.54700000000003</v>
      </c>
      <c r="P493" s="17">
        <v>893.92100000000005</v>
      </c>
      <c r="Q493" s="17">
        <v>877.50900000000001</v>
      </c>
      <c r="R493" s="17">
        <v>882.04300000000001</v>
      </c>
      <c r="S493" s="17">
        <v>892.11699999999996</v>
      </c>
      <c r="T493" s="17">
        <v>949.12400000000002</v>
      </c>
      <c r="U493" s="17">
        <v>915.88400000000001</v>
      </c>
      <c r="V493" s="17">
        <v>893.99699999999996</v>
      </c>
      <c r="W493" s="17">
        <v>836.24800000000005</v>
      </c>
      <c r="X493" s="17">
        <v>866.25599999999997</v>
      </c>
      <c r="Y493" s="17">
        <v>853.625</v>
      </c>
      <c r="Z493" s="17">
        <v>885.18399999999997</v>
      </c>
      <c r="AA493" s="17">
        <v>918.89300000000003</v>
      </c>
      <c r="AB493" s="17">
        <v>825.69100000000003</v>
      </c>
      <c r="AC493" s="17">
        <v>840.83299999999997</v>
      </c>
      <c r="AD493" s="17">
        <v>933.68100000000004</v>
      </c>
      <c r="AE493" s="17">
        <v>919.91</v>
      </c>
      <c r="AF493" s="17">
        <v>920.60699999999997</v>
      </c>
      <c r="AG493" s="17">
        <v>956.66600000000005</v>
      </c>
      <c r="AH493" s="17">
        <v>956.66600000000005</v>
      </c>
      <c r="AI493" s="17">
        <v>956.66600000000005</v>
      </c>
      <c r="AJ493" s="17">
        <v>877.41700000000003</v>
      </c>
      <c r="AK493" s="17">
        <v>918.69500000000005</v>
      </c>
      <c r="AL493" s="17">
        <v>918.48500000000001</v>
      </c>
      <c r="AM493" s="17">
        <v>940.399</v>
      </c>
      <c r="AN493" s="17">
        <v>940.399</v>
      </c>
      <c r="AO493" s="17">
        <v>922.99199999999996</v>
      </c>
      <c r="AP493" s="17">
        <v>939.07600000000002</v>
      </c>
    </row>
    <row r="494" spans="1:42" x14ac:dyDescent="0.35">
      <c r="A494" s="52"/>
      <c r="B494" s="17">
        <v>830.73599999999999</v>
      </c>
      <c r="C494" s="17">
        <v>830.73599999999999</v>
      </c>
      <c r="D494" s="17">
        <v>856.97500000000002</v>
      </c>
      <c r="E494" s="17">
        <v>867.04399999999998</v>
      </c>
      <c r="F494" s="17">
        <v>872.601</v>
      </c>
      <c r="G494" s="17">
        <v>890.73400000000004</v>
      </c>
      <c r="H494" s="17">
        <v>868.76900000000001</v>
      </c>
      <c r="I494" s="17">
        <v>846.90200000000004</v>
      </c>
      <c r="J494" s="17">
        <v>865.65899999999999</v>
      </c>
      <c r="K494" s="17">
        <v>865.77300000000002</v>
      </c>
      <c r="L494" s="17">
        <v>858.73099999999999</v>
      </c>
      <c r="M494" s="17">
        <v>859.654</v>
      </c>
      <c r="N494" s="17">
        <v>809.33500000000004</v>
      </c>
      <c r="O494" s="17">
        <v>906.93100000000004</v>
      </c>
      <c r="P494" s="17">
        <v>894.33900000000006</v>
      </c>
      <c r="Q494" s="17">
        <v>878.52200000000005</v>
      </c>
      <c r="R494" s="17">
        <v>882.41399999999999</v>
      </c>
      <c r="S494" s="17">
        <v>892.14200000000005</v>
      </c>
      <c r="T494" s="17">
        <v>950.19899999999996</v>
      </c>
      <c r="U494" s="17">
        <v>916.57600000000002</v>
      </c>
      <c r="V494" s="17">
        <v>894.79</v>
      </c>
      <c r="W494" s="17">
        <v>836.62800000000004</v>
      </c>
      <c r="X494" s="17">
        <v>866.96299999999997</v>
      </c>
      <c r="Y494" s="17">
        <v>853.79399999999998</v>
      </c>
      <c r="Z494" s="17">
        <v>885.399</v>
      </c>
      <c r="AA494" s="17">
        <v>919.78</v>
      </c>
      <c r="AB494" s="17">
        <v>826.03</v>
      </c>
      <c r="AC494" s="17">
        <v>841.74199999999996</v>
      </c>
      <c r="AD494" s="17">
        <v>934.06899999999996</v>
      </c>
      <c r="AE494" s="17">
        <v>921.35400000000004</v>
      </c>
      <c r="AF494" s="17">
        <v>920.70799999999997</v>
      </c>
      <c r="AG494" s="17">
        <v>958.11300000000006</v>
      </c>
      <c r="AH494" s="17">
        <v>958.11300000000006</v>
      </c>
      <c r="AI494" s="17">
        <v>958.11300000000006</v>
      </c>
      <c r="AJ494" s="17">
        <v>877.63699999999994</v>
      </c>
      <c r="AK494" s="17">
        <v>919.70100000000002</v>
      </c>
      <c r="AL494" s="17">
        <v>918.95500000000004</v>
      </c>
      <c r="AM494" s="17">
        <v>941.50199999999995</v>
      </c>
      <c r="AN494" s="17">
        <v>941.50199999999995</v>
      </c>
      <c r="AO494" s="17">
        <v>923.83799999999997</v>
      </c>
      <c r="AP494" s="17">
        <v>939.149</v>
      </c>
    </row>
    <row r="495" spans="1:42" x14ac:dyDescent="0.35">
      <c r="A495" s="52"/>
      <c r="B495" s="17">
        <v>830.76599999999996</v>
      </c>
      <c r="C495" s="17">
        <v>830.76599999999996</v>
      </c>
      <c r="D495" s="17">
        <v>858.28800000000001</v>
      </c>
      <c r="E495" s="17">
        <v>867.28</v>
      </c>
      <c r="F495" s="17">
        <v>872.67200000000003</v>
      </c>
      <c r="G495" s="17">
        <v>891.28099999999995</v>
      </c>
      <c r="H495" s="17">
        <v>868.8</v>
      </c>
      <c r="I495" s="17">
        <v>847.03399999999999</v>
      </c>
      <c r="J495" s="17">
        <v>865.79899999999998</v>
      </c>
      <c r="K495" s="17">
        <v>865.96100000000001</v>
      </c>
      <c r="L495" s="17">
        <v>858.96299999999997</v>
      </c>
      <c r="M495" s="17">
        <v>860.22199999999998</v>
      </c>
      <c r="N495" s="17">
        <v>809.68600000000004</v>
      </c>
      <c r="O495" s="17">
        <v>907.45899999999995</v>
      </c>
      <c r="P495" s="17">
        <v>894.88499999999999</v>
      </c>
      <c r="Q495" s="17">
        <v>878.71</v>
      </c>
      <c r="R495" s="17">
        <v>882.65899999999999</v>
      </c>
      <c r="S495" s="17">
        <v>892.66700000000003</v>
      </c>
      <c r="T495" s="17">
        <v>950.53099999999995</v>
      </c>
      <c r="U495" s="17">
        <v>917.346</v>
      </c>
      <c r="V495" s="17">
        <v>895.71900000000005</v>
      </c>
      <c r="W495" s="17">
        <v>836.74900000000002</v>
      </c>
      <c r="X495" s="17">
        <v>867.48800000000006</v>
      </c>
      <c r="Y495" s="17">
        <v>854.45799999999997</v>
      </c>
      <c r="Z495" s="17">
        <v>885.54899999999998</v>
      </c>
      <c r="AA495" s="17">
        <v>920.39400000000001</v>
      </c>
      <c r="AB495" s="17">
        <v>826.09299999999996</v>
      </c>
      <c r="AC495" s="17">
        <v>843.81399999999996</v>
      </c>
      <c r="AD495" s="17">
        <v>934.31399999999996</v>
      </c>
      <c r="AE495" s="17">
        <v>922.50199999999995</v>
      </c>
      <c r="AF495" s="17">
        <v>922.66700000000003</v>
      </c>
      <c r="AG495" s="17">
        <v>959.54100000000005</v>
      </c>
      <c r="AH495" s="17">
        <v>959.54100000000005</v>
      </c>
      <c r="AI495" s="17">
        <v>959.54100000000005</v>
      </c>
      <c r="AJ495" s="17">
        <v>879.29700000000003</v>
      </c>
      <c r="AK495" s="17">
        <v>920.553</v>
      </c>
      <c r="AL495" s="17">
        <v>919.06899999999996</v>
      </c>
      <c r="AM495" s="17">
        <v>942.20500000000004</v>
      </c>
      <c r="AN495" s="17">
        <v>942.20500000000004</v>
      </c>
      <c r="AO495" s="17">
        <v>923.87300000000005</v>
      </c>
      <c r="AP495" s="17">
        <v>939.94799999999998</v>
      </c>
    </row>
    <row r="496" spans="1:42" x14ac:dyDescent="0.35">
      <c r="A496" s="52"/>
      <c r="B496" s="17">
        <v>831.01599999999996</v>
      </c>
      <c r="C496" s="17">
        <v>831.01599999999996</v>
      </c>
      <c r="D496" s="17">
        <v>858.92899999999997</v>
      </c>
      <c r="E496" s="17">
        <v>867.59500000000003</v>
      </c>
      <c r="F496" s="17">
        <v>873.31200000000001</v>
      </c>
      <c r="G496" s="17">
        <v>891.77300000000002</v>
      </c>
      <c r="H496" s="17">
        <v>868.96799999999996</v>
      </c>
      <c r="I496" s="17">
        <v>849.36300000000006</v>
      </c>
      <c r="J496" s="17">
        <v>866.245</v>
      </c>
      <c r="K496" s="17">
        <v>868.52499999999998</v>
      </c>
      <c r="L496" s="17">
        <v>860.03499999999997</v>
      </c>
      <c r="M496" s="17">
        <v>860.27200000000005</v>
      </c>
      <c r="N496" s="17">
        <v>810.75599999999997</v>
      </c>
      <c r="O496" s="17">
        <v>907.78800000000001</v>
      </c>
      <c r="P496" s="17">
        <v>895.45899999999995</v>
      </c>
      <c r="Q496" s="17">
        <v>879.90899999999999</v>
      </c>
      <c r="R496" s="17">
        <v>882.76800000000003</v>
      </c>
      <c r="S496" s="17">
        <v>892.84100000000001</v>
      </c>
      <c r="T496" s="17">
        <v>950.66700000000003</v>
      </c>
      <c r="U496" s="17">
        <v>917.67200000000003</v>
      </c>
      <c r="V496" s="17">
        <v>896.24900000000002</v>
      </c>
      <c r="W496" s="17">
        <v>836.78200000000004</v>
      </c>
      <c r="X496" s="17">
        <v>867.755</v>
      </c>
      <c r="Y496" s="17">
        <v>855.95</v>
      </c>
      <c r="Z496" s="17">
        <v>888.45</v>
      </c>
      <c r="AA496" s="17">
        <v>921.00699999999995</v>
      </c>
      <c r="AB496" s="17">
        <v>827.32500000000005</v>
      </c>
      <c r="AC496" s="17">
        <v>844.81399999999996</v>
      </c>
      <c r="AD496" s="17">
        <v>935.19</v>
      </c>
      <c r="AE496" s="17">
        <v>922.649</v>
      </c>
      <c r="AF496" s="17">
        <v>923.27200000000005</v>
      </c>
      <c r="AG496" s="17">
        <v>959.71400000000006</v>
      </c>
      <c r="AH496" s="17">
        <v>959.71400000000006</v>
      </c>
      <c r="AI496" s="17">
        <v>959.71400000000006</v>
      </c>
      <c r="AJ496" s="17">
        <v>879.69600000000003</v>
      </c>
      <c r="AK496" s="17">
        <v>920.90099999999995</v>
      </c>
      <c r="AL496" s="17">
        <v>919.07899999999995</v>
      </c>
      <c r="AM496" s="17">
        <v>942.96600000000001</v>
      </c>
      <c r="AN496" s="17">
        <v>942.96600000000001</v>
      </c>
      <c r="AO496" s="17">
        <v>925.39099999999996</v>
      </c>
      <c r="AP496" s="17">
        <v>940.28200000000004</v>
      </c>
    </row>
    <row r="497" spans="1:42" x14ac:dyDescent="0.35">
      <c r="A497" s="52"/>
      <c r="B497" s="17">
        <v>832.19100000000003</v>
      </c>
      <c r="C497" s="17">
        <v>832.19100000000003</v>
      </c>
      <c r="D497" s="17">
        <v>860.34900000000005</v>
      </c>
      <c r="E497" s="17">
        <v>867.62099999999998</v>
      </c>
      <c r="F497" s="17">
        <v>873.50699999999995</v>
      </c>
      <c r="G497" s="17">
        <v>891.80399999999997</v>
      </c>
      <c r="H497" s="17">
        <v>869.05</v>
      </c>
      <c r="I497" s="17">
        <v>849.67600000000004</v>
      </c>
      <c r="J497" s="17">
        <v>867.05899999999997</v>
      </c>
      <c r="K497" s="17">
        <v>868.89800000000002</v>
      </c>
      <c r="L497" s="17">
        <v>860.36099999999999</v>
      </c>
      <c r="M497" s="17">
        <v>860.35500000000002</v>
      </c>
      <c r="N497" s="17">
        <v>811.471</v>
      </c>
      <c r="O497" s="17">
        <v>907.89099999999996</v>
      </c>
      <c r="P497" s="17">
        <v>896.23199999999997</v>
      </c>
      <c r="Q497" s="17">
        <v>880.16</v>
      </c>
      <c r="R497" s="17">
        <v>883.49</v>
      </c>
      <c r="S497" s="17">
        <v>892.923</v>
      </c>
      <c r="T497" s="17">
        <v>951.85199999999998</v>
      </c>
      <c r="U497" s="17">
        <v>919.43100000000004</v>
      </c>
      <c r="V497" s="17">
        <v>896.38099999999997</v>
      </c>
      <c r="W497" s="17">
        <v>839.03099999999995</v>
      </c>
      <c r="X497" s="17">
        <v>868.21600000000001</v>
      </c>
      <c r="Y497" s="17">
        <v>855.95399999999995</v>
      </c>
      <c r="Z497" s="17">
        <v>889.23400000000004</v>
      </c>
      <c r="AA497" s="17">
        <v>921.72400000000005</v>
      </c>
      <c r="AB497" s="17">
        <v>827.44600000000003</v>
      </c>
      <c r="AC497" s="17">
        <v>845.30399999999997</v>
      </c>
      <c r="AD497" s="17">
        <v>935.41</v>
      </c>
      <c r="AE497" s="17">
        <v>925.09400000000005</v>
      </c>
      <c r="AF497" s="17">
        <v>923.46199999999999</v>
      </c>
      <c r="AG497" s="17">
        <v>960.13300000000004</v>
      </c>
      <c r="AH497" s="17">
        <v>960.13300000000004</v>
      </c>
      <c r="AI497" s="17">
        <v>960.13300000000004</v>
      </c>
      <c r="AJ497" s="17">
        <v>879.85500000000002</v>
      </c>
      <c r="AK497" s="17">
        <v>921.17200000000003</v>
      </c>
      <c r="AL497" s="17">
        <v>919.178</v>
      </c>
      <c r="AM497" s="17">
        <v>943.63</v>
      </c>
      <c r="AN497" s="17">
        <v>943.63</v>
      </c>
      <c r="AO497" s="17">
        <v>927.06</v>
      </c>
      <c r="AP497" s="17">
        <v>940.37199999999996</v>
      </c>
    </row>
    <row r="498" spans="1:42" x14ac:dyDescent="0.35">
      <c r="A498" s="52"/>
      <c r="B498" s="17">
        <v>832.25900000000001</v>
      </c>
      <c r="C498" s="17">
        <v>832.25900000000001</v>
      </c>
      <c r="D498" s="17">
        <v>860.87699999999995</v>
      </c>
      <c r="E498" s="17">
        <v>868.96799999999996</v>
      </c>
      <c r="F498" s="17">
        <v>873.52499999999998</v>
      </c>
      <c r="G498" s="17">
        <v>892.30100000000004</v>
      </c>
      <c r="H498" s="17">
        <v>869.26300000000003</v>
      </c>
      <c r="I498" s="17">
        <v>849.87099999999998</v>
      </c>
      <c r="J498" s="17">
        <v>867.346</v>
      </c>
      <c r="K498" s="17">
        <v>869.21900000000005</v>
      </c>
      <c r="L498" s="17">
        <v>860.54499999999996</v>
      </c>
      <c r="M498" s="17">
        <v>860.60900000000004</v>
      </c>
      <c r="N498" s="17">
        <v>812.47699999999998</v>
      </c>
      <c r="O498" s="17">
        <v>907.91300000000001</v>
      </c>
      <c r="P498" s="17">
        <v>897.26099999999997</v>
      </c>
      <c r="Q498" s="17">
        <v>880.27700000000004</v>
      </c>
      <c r="R498" s="17">
        <v>884.02099999999996</v>
      </c>
      <c r="S498" s="17">
        <v>895.03599999999994</v>
      </c>
      <c r="T498" s="17">
        <v>952.14599999999996</v>
      </c>
      <c r="U498" s="17">
        <v>920.053</v>
      </c>
      <c r="V498" s="17">
        <v>896.50800000000004</v>
      </c>
      <c r="W498" s="17">
        <v>839.68</v>
      </c>
      <c r="X498" s="17">
        <v>870.18200000000002</v>
      </c>
      <c r="Y498" s="17">
        <v>856.91499999999996</v>
      </c>
      <c r="Z498" s="17">
        <v>889.83299999999997</v>
      </c>
      <c r="AA498" s="17">
        <v>921.93</v>
      </c>
      <c r="AB498" s="17">
        <v>827.51900000000001</v>
      </c>
      <c r="AC498" s="17">
        <v>845.44899999999996</v>
      </c>
      <c r="AD498" s="17">
        <v>935.57799999999997</v>
      </c>
      <c r="AE498" s="17">
        <v>925.322</v>
      </c>
      <c r="AF498" s="17">
        <v>923.947</v>
      </c>
      <c r="AG498" s="17">
        <v>960.34400000000005</v>
      </c>
      <c r="AH498" s="17">
        <v>960.34400000000005</v>
      </c>
      <c r="AI498" s="17">
        <v>960.34400000000005</v>
      </c>
      <c r="AJ498" s="17">
        <v>880.41099999999994</v>
      </c>
      <c r="AK498" s="17">
        <v>922.10199999999998</v>
      </c>
      <c r="AL498" s="17">
        <v>919.64499999999998</v>
      </c>
      <c r="AM498" s="17">
        <v>943.70899999999995</v>
      </c>
      <c r="AN498" s="17">
        <v>943.70899999999995</v>
      </c>
      <c r="AO498" s="17">
        <v>929.05700000000002</v>
      </c>
      <c r="AP498" s="17">
        <v>942.06</v>
      </c>
    </row>
    <row r="499" spans="1:42" x14ac:dyDescent="0.35">
      <c r="A499" s="52"/>
      <c r="B499" s="17">
        <v>832.60799999999995</v>
      </c>
      <c r="C499" s="17">
        <v>832.60799999999995</v>
      </c>
      <c r="D499" s="17">
        <v>862.00599999999997</v>
      </c>
      <c r="E499" s="17">
        <v>868.97199999999998</v>
      </c>
      <c r="F499" s="17">
        <v>873.66300000000001</v>
      </c>
      <c r="G499" s="17">
        <v>893.11699999999996</v>
      </c>
      <c r="H499" s="17">
        <v>869.56399999999996</v>
      </c>
      <c r="I499" s="17">
        <v>850.14400000000001</v>
      </c>
      <c r="J499" s="17">
        <v>867.65200000000004</v>
      </c>
      <c r="K499" s="17">
        <v>870.34</v>
      </c>
      <c r="L499" s="17">
        <v>860.73900000000003</v>
      </c>
      <c r="M499" s="17">
        <v>860.64400000000001</v>
      </c>
      <c r="N499" s="17">
        <v>812.66399999999999</v>
      </c>
      <c r="O499" s="17">
        <v>908.18799999999999</v>
      </c>
      <c r="P499" s="17">
        <v>897.30100000000004</v>
      </c>
      <c r="Q499" s="17">
        <v>880.51199999999994</v>
      </c>
      <c r="R499" s="17">
        <v>884.53399999999999</v>
      </c>
      <c r="S499" s="17">
        <v>895.15</v>
      </c>
      <c r="T499" s="17">
        <v>953.26599999999996</v>
      </c>
      <c r="U499" s="17">
        <v>920.98500000000001</v>
      </c>
      <c r="V499" s="17">
        <v>896.66300000000001</v>
      </c>
      <c r="W499" s="17">
        <v>841.21199999999999</v>
      </c>
      <c r="X499" s="17">
        <v>870.70299999999997</v>
      </c>
      <c r="Y499" s="17">
        <v>857.52700000000004</v>
      </c>
      <c r="Z499" s="17">
        <v>890.27</v>
      </c>
      <c r="AA499" s="17">
        <v>922.60799999999995</v>
      </c>
      <c r="AB499" s="17">
        <v>828.16099999999994</v>
      </c>
      <c r="AC499" s="17">
        <v>846.20799999999997</v>
      </c>
      <c r="AD499" s="17">
        <v>937.11599999999999</v>
      </c>
      <c r="AE499" s="17">
        <v>927.53599999999994</v>
      </c>
      <c r="AF499" s="17">
        <v>924.04300000000001</v>
      </c>
      <c r="AG499" s="17">
        <v>960.39</v>
      </c>
      <c r="AH499" s="17">
        <v>960.39</v>
      </c>
      <c r="AI499" s="17">
        <v>960.39</v>
      </c>
      <c r="AJ499" s="17">
        <v>880.41899999999998</v>
      </c>
      <c r="AK499" s="17">
        <v>922.21600000000001</v>
      </c>
      <c r="AL499" s="17">
        <v>920.27200000000005</v>
      </c>
      <c r="AM499" s="17">
        <v>947.18499999999995</v>
      </c>
      <c r="AN499" s="17">
        <v>947.18499999999995</v>
      </c>
      <c r="AO499" s="17">
        <v>930.77300000000002</v>
      </c>
      <c r="AP499" s="17">
        <v>942.12099999999998</v>
      </c>
    </row>
    <row r="500" spans="1:42" x14ac:dyDescent="0.35">
      <c r="A500" s="52"/>
      <c r="B500" s="17">
        <v>832.94799999999998</v>
      </c>
      <c r="C500" s="17">
        <v>832.94799999999998</v>
      </c>
      <c r="D500" s="17">
        <v>862.05399999999997</v>
      </c>
      <c r="E500" s="17">
        <v>869.54300000000001</v>
      </c>
      <c r="F500" s="17">
        <v>873.67</v>
      </c>
      <c r="G500" s="17">
        <v>893.14099999999996</v>
      </c>
      <c r="H500" s="17">
        <v>869.70699999999999</v>
      </c>
      <c r="I500" s="17">
        <v>851.20399999999995</v>
      </c>
      <c r="J500" s="17">
        <v>868.13099999999997</v>
      </c>
      <c r="K500" s="17">
        <v>870.54600000000005</v>
      </c>
      <c r="L500" s="17">
        <v>861.25699999999995</v>
      </c>
      <c r="M500" s="17">
        <v>861.76800000000003</v>
      </c>
      <c r="N500" s="17">
        <v>813.85799999999995</v>
      </c>
      <c r="O500" s="17">
        <v>908.32899999999995</v>
      </c>
      <c r="P500" s="17">
        <v>898.22900000000004</v>
      </c>
      <c r="Q500" s="17">
        <v>881.09400000000005</v>
      </c>
      <c r="R500" s="17">
        <v>885.27599999999995</v>
      </c>
      <c r="S500" s="17">
        <v>895.98800000000006</v>
      </c>
      <c r="T500" s="17">
        <v>954.56700000000001</v>
      </c>
      <c r="U500" s="17">
        <v>921.27499999999998</v>
      </c>
      <c r="V500" s="17">
        <v>896.67700000000002</v>
      </c>
      <c r="W500" s="17">
        <v>841.45299999999997</v>
      </c>
      <c r="X500" s="17">
        <v>871.86</v>
      </c>
      <c r="Y500" s="17">
        <v>857.54200000000003</v>
      </c>
      <c r="Z500" s="17">
        <v>891.423</v>
      </c>
      <c r="AA500" s="17">
        <v>924.58699999999999</v>
      </c>
      <c r="AB500" s="17">
        <v>828.86300000000006</v>
      </c>
      <c r="AC500" s="17">
        <v>849.03399999999999</v>
      </c>
      <c r="AD500" s="17">
        <v>937.31100000000004</v>
      </c>
      <c r="AE500" s="17">
        <v>927.97500000000002</v>
      </c>
      <c r="AF500" s="17">
        <v>925.04300000000001</v>
      </c>
      <c r="AG500" s="17">
        <v>960.48199999999997</v>
      </c>
      <c r="AH500" s="17">
        <v>960.48199999999997</v>
      </c>
      <c r="AI500" s="17">
        <v>960.48199999999997</v>
      </c>
      <c r="AJ500" s="17">
        <v>885.69899999999996</v>
      </c>
      <c r="AK500" s="17">
        <v>923.65300000000002</v>
      </c>
      <c r="AL500" s="17">
        <v>921.31200000000001</v>
      </c>
      <c r="AM500" s="17">
        <v>947.92600000000004</v>
      </c>
      <c r="AN500" s="17">
        <v>947.92600000000004</v>
      </c>
      <c r="AO500" s="17">
        <v>933.25</v>
      </c>
      <c r="AP500" s="17">
        <v>942.60199999999998</v>
      </c>
    </row>
    <row r="501" spans="1:42" x14ac:dyDescent="0.35">
      <c r="A501" s="52"/>
      <c r="B501" s="17">
        <v>833.05899999999997</v>
      </c>
      <c r="C501" s="17">
        <v>833.05899999999997</v>
      </c>
      <c r="D501" s="17">
        <v>862.33500000000004</v>
      </c>
      <c r="E501" s="17">
        <v>870.01499999999999</v>
      </c>
      <c r="F501" s="17">
        <v>873.92899999999997</v>
      </c>
      <c r="G501" s="17">
        <v>893.995</v>
      </c>
      <c r="H501" s="17">
        <v>870.19399999999996</v>
      </c>
      <c r="I501" s="17">
        <v>852.77499999999998</v>
      </c>
      <c r="J501" s="17">
        <v>869.17100000000005</v>
      </c>
      <c r="K501" s="17">
        <v>870.62400000000002</v>
      </c>
      <c r="L501" s="17">
        <v>861.38800000000003</v>
      </c>
      <c r="M501" s="17">
        <v>861.80200000000002</v>
      </c>
      <c r="N501" s="17">
        <v>814.053</v>
      </c>
      <c r="O501" s="17">
        <v>908.59100000000001</v>
      </c>
      <c r="P501" s="17">
        <v>898.29600000000005</v>
      </c>
      <c r="Q501" s="17">
        <v>881.66</v>
      </c>
      <c r="R501" s="17">
        <v>885.36500000000001</v>
      </c>
      <c r="S501" s="17">
        <v>896.80700000000002</v>
      </c>
      <c r="T501" s="17">
        <v>954.76900000000001</v>
      </c>
      <c r="U501" s="17">
        <v>922.43799999999999</v>
      </c>
      <c r="V501" s="17">
        <v>896.83699999999999</v>
      </c>
      <c r="W501" s="17">
        <v>841.83500000000004</v>
      </c>
      <c r="X501" s="17">
        <v>872.16300000000001</v>
      </c>
      <c r="Y501" s="17">
        <v>860.59199999999998</v>
      </c>
      <c r="Z501" s="17">
        <v>891.58500000000004</v>
      </c>
      <c r="AA501" s="17">
        <v>925.101</v>
      </c>
      <c r="AB501" s="17">
        <v>830.53399999999999</v>
      </c>
      <c r="AC501" s="17">
        <v>849.17399999999998</v>
      </c>
      <c r="AD501" s="17">
        <v>937.66800000000001</v>
      </c>
      <c r="AE501" s="17">
        <v>930.15099999999995</v>
      </c>
      <c r="AF501" s="17">
        <v>926.08</v>
      </c>
      <c r="AG501" s="17">
        <v>960.49900000000002</v>
      </c>
      <c r="AH501" s="17">
        <v>960.49900000000002</v>
      </c>
      <c r="AI501" s="17">
        <v>960.49900000000002</v>
      </c>
      <c r="AJ501" s="17">
        <v>885.81299999999999</v>
      </c>
      <c r="AK501" s="17">
        <v>924.61500000000001</v>
      </c>
      <c r="AL501" s="17">
        <v>921.423</v>
      </c>
      <c r="AM501" s="17">
        <v>947.93700000000001</v>
      </c>
      <c r="AN501" s="17">
        <v>947.93700000000001</v>
      </c>
      <c r="AO501" s="17">
        <v>934.34199999999998</v>
      </c>
      <c r="AP501" s="17">
        <v>942.89800000000002</v>
      </c>
    </row>
    <row r="502" spans="1:42" x14ac:dyDescent="0.35">
      <c r="A502" s="52"/>
      <c r="B502" s="17">
        <v>833.58399999999995</v>
      </c>
      <c r="C502" s="17">
        <v>833.58399999999995</v>
      </c>
      <c r="D502" s="17">
        <v>863.88499999999999</v>
      </c>
      <c r="E502" s="17">
        <v>870.03899999999999</v>
      </c>
      <c r="F502" s="17">
        <v>874.66899999999998</v>
      </c>
      <c r="G502" s="17">
        <v>894.23400000000004</v>
      </c>
      <c r="H502" s="17">
        <v>870.33699999999999</v>
      </c>
      <c r="I502" s="17">
        <v>852.83500000000004</v>
      </c>
      <c r="J502" s="17">
        <v>869.19200000000001</v>
      </c>
      <c r="K502" s="17">
        <v>870.74400000000003</v>
      </c>
      <c r="L502" s="17">
        <v>861.423</v>
      </c>
      <c r="M502" s="17">
        <v>861.81399999999996</v>
      </c>
      <c r="N502" s="17">
        <v>814.57</v>
      </c>
      <c r="O502" s="17">
        <v>909.06500000000005</v>
      </c>
      <c r="P502" s="17">
        <v>898.76900000000001</v>
      </c>
      <c r="Q502" s="17">
        <v>882.53700000000003</v>
      </c>
      <c r="R502" s="17">
        <v>885.72900000000004</v>
      </c>
      <c r="S502" s="17">
        <v>897.45299999999997</v>
      </c>
      <c r="T502" s="17">
        <v>956.22299999999996</v>
      </c>
      <c r="U502" s="17">
        <v>923.03499999999997</v>
      </c>
      <c r="V502" s="17">
        <v>897.40800000000002</v>
      </c>
      <c r="W502" s="17">
        <v>841.96799999999996</v>
      </c>
      <c r="X502" s="17">
        <v>872.61599999999999</v>
      </c>
      <c r="Y502" s="17">
        <v>861.05100000000004</v>
      </c>
      <c r="Z502" s="17">
        <v>892.11099999999999</v>
      </c>
      <c r="AA502" s="17">
        <v>925.21500000000003</v>
      </c>
      <c r="AB502" s="17">
        <v>830.73699999999997</v>
      </c>
      <c r="AC502" s="17">
        <v>850.62400000000002</v>
      </c>
      <c r="AD502" s="17">
        <v>937.86199999999997</v>
      </c>
      <c r="AE502" s="17">
        <v>930.18399999999997</v>
      </c>
      <c r="AF502" s="17">
        <v>926.23299999999995</v>
      </c>
      <c r="AG502" s="17">
        <v>960.77200000000005</v>
      </c>
      <c r="AH502" s="17">
        <v>960.77200000000005</v>
      </c>
      <c r="AI502" s="17">
        <v>960.77200000000005</v>
      </c>
      <c r="AJ502" s="17">
        <v>885.87099999999998</v>
      </c>
      <c r="AK502" s="17">
        <v>925.13599999999997</v>
      </c>
      <c r="AL502" s="17">
        <v>921.50199999999995</v>
      </c>
      <c r="AM502" s="17">
        <v>948.10599999999999</v>
      </c>
      <c r="AN502" s="17">
        <v>948.10599999999999</v>
      </c>
      <c r="AO502" s="17">
        <v>934.803</v>
      </c>
      <c r="AP502" s="17">
        <v>943.71299999999997</v>
      </c>
    </row>
    <row r="503" spans="1:42" x14ac:dyDescent="0.35">
      <c r="A503" s="52"/>
      <c r="B503" s="17">
        <v>833.625</v>
      </c>
      <c r="C503" s="17">
        <v>833.625</v>
      </c>
      <c r="D503" s="17">
        <v>864.05399999999997</v>
      </c>
      <c r="E503" s="17">
        <v>870.13400000000001</v>
      </c>
      <c r="F503" s="17">
        <v>876.69200000000001</v>
      </c>
      <c r="G503" s="17">
        <v>894.45899999999995</v>
      </c>
      <c r="H503" s="17">
        <v>870.43899999999996</v>
      </c>
      <c r="I503" s="17">
        <v>853.13699999999994</v>
      </c>
      <c r="J503" s="17">
        <v>869.73699999999997</v>
      </c>
      <c r="K503" s="17">
        <v>871.80600000000004</v>
      </c>
      <c r="L503" s="17">
        <v>862.84799999999996</v>
      </c>
      <c r="M503" s="17">
        <v>861.84699999999998</v>
      </c>
      <c r="N503" s="17">
        <v>814.61800000000005</v>
      </c>
      <c r="O503" s="17">
        <v>909.18</v>
      </c>
      <c r="P503" s="17">
        <v>899.01400000000001</v>
      </c>
      <c r="Q503" s="17">
        <v>883.101</v>
      </c>
      <c r="R503" s="17">
        <v>886.19899999999996</v>
      </c>
      <c r="S503" s="17">
        <v>897.84900000000005</v>
      </c>
      <c r="T503" s="17">
        <v>956.71799999999996</v>
      </c>
      <c r="U503" s="17">
        <v>923.28800000000001</v>
      </c>
      <c r="V503" s="17">
        <v>897.54700000000003</v>
      </c>
      <c r="W503" s="17">
        <v>842.32100000000003</v>
      </c>
      <c r="X503" s="17">
        <v>872.81899999999996</v>
      </c>
      <c r="Y503" s="17">
        <v>861.92899999999997</v>
      </c>
      <c r="Z503" s="17">
        <v>892.30600000000004</v>
      </c>
      <c r="AA503" s="17">
        <v>925.87800000000004</v>
      </c>
      <c r="AB503" s="17">
        <v>830.84400000000005</v>
      </c>
      <c r="AC503" s="17">
        <v>851.322</v>
      </c>
      <c r="AD503" s="17">
        <v>937.86400000000003</v>
      </c>
      <c r="AE503" s="17">
        <v>930.49599999999998</v>
      </c>
      <c r="AF503" s="17">
        <v>926.28399999999999</v>
      </c>
      <c r="AG503" s="17">
        <v>960.98299999999995</v>
      </c>
      <c r="AH503" s="17">
        <v>960.98299999999995</v>
      </c>
      <c r="AI503" s="17">
        <v>960.98299999999995</v>
      </c>
      <c r="AJ503" s="17">
        <v>886.07399999999996</v>
      </c>
      <c r="AK503" s="17">
        <v>926.43299999999999</v>
      </c>
      <c r="AL503" s="17">
        <v>923.72900000000004</v>
      </c>
      <c r="AM503" s="17">
        <v>949.25300000000004</v>
      </c>
      <c r="AN503" s="17">
        <v>949.25300000000004</v>
      </c>
      <c r="AO503" s="17">
        <v>934.86699999999996</v>
      </c>
      <c r="AP503" s="17">
        <v>944.33799999999997</v>
      </c>
    </row>
    <row r="504" spans="1:42" x14ac:dyDescent="0.35">
      <c r="A504" s="52"/>
      <c r="B504" s="17">
        <v>833.827</v>
      </c>
      <c r="C504" s="17">
        <v>833.827</v>
      </c>
      <c r="D504" s="17">
        <v>865.23599999999999</v>
      </c>
      <c r="E504" s="17">
        <v>870.30600000000004</v>
      </c>
      <c r="F504" s="17">
        <v>876.71699999999998</v>
      </c>
      <c r="G504" s="17">
        <v>894.61699999999996</v>
      </c>
      <c r="H504" s="17">
        <v>870.45</v>
      </c>
      <c r="I504" s="17">
        <v>853.30200000000002</v>
      </c>
      <c r="J504" s="17">
        <v>870.36</v>
      </c>
      <c r="K504" s="17">
        <v>872.13900000000001</v>
      </c>
      <c r="L504" s="17">
        <v>864.11900000000003</v>
      </c>
      <c r="M504" s="17">
        <v>862.101</v>
      </c>
      <c r="N504" s="17">
        <v>815.44600000000003</v>
      </c>
      <c r="O504" s="17">
        <v>911.03499999999997</v>
      </c>
      <c r="P504" s="17">
        <v>899.18799999999999</v>
      </c>
      <c r="Q504" s="17">
        <v>883.31399999999996</v>
      </c>
      <c r="R504" s="17">
        <v>886.30799999999999</v>
      </c>
      <c r="S504" s="17">
        <v>898.09500000000003</v>
      </c>
      <c r="T504" s="17">
        <v>957.346</v>
      </c>
      <c r="U504" s="17">
        <v>923.59</v>
      </c>
      <c r="V504" s="17">
        <v>897.72199999999998</v>
      </c>
      <c r="W504" s="17">
        <v>842.49199999999996</v>
      </c>
      <c r="X504" s="17">
        <v>873.18600000000004</v>
      </c>
      <c r="Y504" s="17">
        <v>861.96299999999997</v>
      </c>
      <c r="Z504" s="17">
        <v>892.44</v>
      </c>
      <c r="AA504" s="17">
        <v>926.40599999999995</v>
      </c>
      <c r="AB504" s="17">
        <v>832.26800000000003</v>
      </c>
      <c r="AC504" s="17">
        <v>852.62199999999996</v>
      </c>
      <c r="AD504" s="17">
        <v>938.71500000000003</v>
      </c>
      <c r="AE504" s="17">
        <v>931.40800000000002</v>
      </c>
      <c r="AF504" s="17">
        <v>926.70399999999995</v>
      </c>
      <c r="AG504" s="17">
        <v>961.09400000000005</v>
      </c>
      <c r="AH504" s="17">
        <v>961.09400000000005</v>
      </c>
      <c r="AI504" s="17">
        <v>961.09400000000005</v>
      </c>
      <c r="AJ504" s="17">
        <v>887.197</v>
      </c>
      <c r="AK504" s="17">
        <v>926.56100000000004</v>
      </c>
      <c r="AL504" s="17">
        <v>924.21699999999998</v>
      </c>
      <c r="AM504" s="17">
        <v>950.572</v>
      </c>
      <c r="AN504" s="17">
        <v>950.572</v>
      </c>
      <c r="AO504" s="17">
        <v>935.07</v>
      </c>
      <c r="AP504" s="17">
        <v>944.67399999999998</v>
      </c>
    </row>
    <row r="505" spans="1:42" x14ac:dyDescent="0.35">
      <c r="A505" s="52"/>
      <c r="B505" s="17">
        <v>834.63099999999997</v>
      </c>
      <c r="C505" s="17">
        <v>834.63099999999997</v>
      </c>
      <c r="D505" s="17">
        <v>865.82</v>
      </c>
      <c r="E505" s="17">
        <v>870.30700000000002</v>
      </c>
      <c r="F505" s="17">
        <v>877.13300000000004</v>
      </c>
      <c r="G505" s="17">
        <v>894.74599999999998</v>
      </c>
      <c r="H505" s="17">
        <v>870.55899999999997</v>
      </c>
      <c r="I505" s="17">
        <v>854.41800000000001</v>
      </c>
      <c r="J505" s="17">
        <v>870.70100000000002</v>
      </c>
      <c r="K505" s="17">
        <v>872.58299999999997</v>
      </c>
      <c r="L505" s="17">
        <v>864.90899999999999</v>
      </c>
      <c r="M505" s="17">
        <v>862.10299999999995</v>
      </c>
      <c r="N505" s="17">
        <v>816.49400000000003</v>
      </c>
      <c r="O505" s="17">
        <v>911.06600000000003</v>
      </c>
      <c r="P505" s="17">
        <v>899.49599999999998</v>
      </c>
      <c r="Q505" s="17">
        <v>884.10799999999995</v>
      </c>
      <c r="R505" s="17">
        <v>886.88300000000004</v>
      </c>
      <c r="S505" s="17">
        <v>898.95399999999995</v>
      </c>
      <c r="T505" s="17">
        <v>957.68700000000001</v>
      </c>
      <c r="U505" s="17">
        <v>923.78200000000004</v>
      </c>
      <c r="V505" s="17">
        <v>898.66899999999998</v>
      </c>
      <c r="W505" s="17">
        <v>843.00199999999995</v>
      </c>
      <c r="X505" s="17">
        <v>873.21699999999998</v>
      </c>
      <c r="Y505" s="17">
        <v>861.99400000000003</v>
      </c>
      <c r="Z505" s="17">
        <v>892.673</v>
      </c>
      <c r="AA505" s="17">
        <v>927.01</v>
      </c>
      <c r="AB505" s="17">
        <v>833.72500000000002</v>
      </c>
      <c r="AC505" s="17">
        <v>853.11500000000001</v>
      </c>
      <c r="AD505" s="17">
        <v>938.90200000000004</v>
      </c>
      <c r="AE505" s="17">
        <v>931.55600000000004</v>
      </c>
      <c r="AF505" s="17">
        <v>927.26599999999996</v>
      </c>
      <c r="AG505" s="17">
        <v>961.32600000000002</v>
      </c>
      <c r="AH505" s="17">
        <v>961.32600000000002</v>
      </c>
      <c r="AI505" s="17">
        <v>961.32600000000002</v>
      </c>
      <c r="AJ505" s="17">
        <v>889.04600000000005</v>
      </c>
      <c r="AK505" s="17">
        <v>926.71600000000001</v>
      </c>
      <c r="AL505" s="17">
        <v>924.43399999999997</v>
      </c>
      <c r="AM505" s="17">
        <v>951.09500000000003</v>
      </c>
      <c r="AN505" s="17">
        <v>951.09500000000003</v>
      </c>
      <c r="AO505" s="17">
        <v>936.06200000000001</v>
      </c>
      <c r="AP505" s="17">
        <v>945.73599999999999</v>
      </c>
    </row>
    <row r="506" spans="1:42" x14ac:dyDescent="0.35">
      <c r="A506" s="52"/>
      <c r="B506" s="17">
        <v>835.23199999999997</v>
      </c>
      <c r="C506" s="17">
        <v>835.23199999999997</v>
      </c>
      <c r="D506" s="17">
        <v>865.91099999999994</v>
      </c>
      <c r="E506" s="17">
        <v>870.38699999999994</v>
      </c>
      <c r="F506" s="17">
        <v>877.61800000000005</v>
      </c>
      <c r="G506" s="17">
        <v>896.41200000000003</v>
      </c>
      <c r="H506" s="17">
        <v>870.56500000000005</v>
      </c>
      <c r="I506" s="17">
        <v>854.971</v>
      </c>
      <c r="J506" s="17">
        <v>871.38699999999994</v>
      </c>
      <c r="K506" s="17">
        <v>872.65599999999995</v>
      </c>
      <c r="L506" s="17">
        <v>865.27</v>
      </c>
      <c r="M506" s="17">
        <v>862.93600000000004</v>
      </c>
      <c r="N506" s="17">
        <v>816.87599999999998</v>
      </c>
      <c r="O506" s="17">
        <v>911.82899999999995</v>
      </c>
      <c r="P506" s="17">
        <v>900.03399999999999</v>
      </c>
      <c r="Q506" s="17">
        <v>884.24800000000005</v>
      </c>
      <c r="R506" s="17">
        <v>887.78099999999995</v>
      </c>
      <c r="S506" s="17">
        <v>899.928</v>
      </c>
      <c r="T506" s="17">
        <v>957.96299999999997</v>
      </c>
      <c r="U506" s="17">
        <v>925.55799999999999</v>
      </c>
      <c r="V506" s="17">
        <v>899.14200000000005</v>
      </c>
      <c r="W506" s="17">
        <v>843.05200000000002</v>
      </c>
      <c r="X506" s="17">
        <v>873.28899999999999</v>
      </c>
      <c r="Y506" s="17">
        <v>862.09199999999998</v>
      </c>
      <c r="Z506" s="17">
        <v>894.24300000000005</v>
      </c>
      <c r="AA506" s="17">
        <v>928.35</v>
      </c>
      <c r="AB506" s="17">
        <v>834.58799999999997</v>
      </c>
      <c r="AC506" s="17">
        <v>853.18499999999995</v>
      </c>
      <c r="AD506" s="17">
        <v>939.39</v>
      </c>
      <c r="AE506" s="17">
        <v>931.72699999999998</v>
      </c>
      <c r="AF506" s="17">
        <v>928.34100000000001</v>
      </c>
      <c r="AG506" s="17">
        <v>961.375</v>
      </c>
      <c r="AH506" s="17">
        <v>961.375</v>
      </c>
      <c r="AI506" s="17">
        <v>961.375</v>
      </c>
      <c r="AJ506" s="17">
        <v>889.96100000000001</v>
      </c>
      <c r="AK506" s="17">
        <v>926.82</v>
      </c>
      <c r="AL506" s="17">
        <v>925.14599999999996</v>
      </c>
      <c r="AM506" s="17">
        <v>951.19600000000003</v>
      </c>
      <c r="AN506" s="17">
        <v>951.19600000000003</v>
      </c>
      <c r="AO506" s="17">
        <v>938.01800000000003</v>
      </c>
      <c r="AP506" s="17">
        <v>946.65</v>
      </c>
    </row>
    <row r="507" spans="1:42" x14ac:dyDescent="0.35">
      <c r="A507" s="52"/>
      <c r="B507" s="17">
        <v>835.28</v>
      </c>
      <c r="C507" s="17">
        <v>835.28</v>
      </c>
      <c r="D507" s="17">
        <v>866.22</v>
      </c>
      <c r="E507" s="17">
        <v>870.63499999999999</v>
      </c>
      <c r="F507" s="17">
        <v>877.72199999999998</v>
      </c>
      <c r="G507" s="17">
        <v>896.48400000000004</v>
      </c>
      <c r="H507" s="17">
        <v>870.77499999999998</v>
      </c>
      <c r="I507" s="17">
        <v>855.48800000000006</v>
      </c>
      <c r="J507" s="17">
        <v>871.61400000000003</v>
      </c>
      <c r="K507" s="17">
        <v>872.73900000000003</v>
      </c>
      <c r="L507" s="17">
        <v>866.27300000000002</v>
      </c>
      <c r="M507" s="17">
        <v>863.52800000000002</v>
      </c>
      <c r="N507" s="17">
        <v>818.11900000000003</v>
      </c>
      <c r="O507" s="17">
        <v>912.22699999999998</v>
      </c>
      <c r="P507" s="17">
        <v>900.55799999999999</v>
      </c>
      <c r="Q507" s="17">
        <v>884.32600000000002</v>
      </c>
      <c r="R507" s="17">
        <v>887.96600000000001</v>
      </c>
      <c r="S507" s="17">
        <v>899.99900000000002</v>
      </c>
      <c r="T507" s="17">
        <v>958.44500000000005</v>
      </c>
      <c r="U507" s="17">
        <v>925.73</v>
      </c>
      <c r="V507" s="17">
        <v>899.75800000000004</v>
      </c>
      <c r="W507" s="17">
        <v>843.255</v>
      </c>
      <c r="X507" s="17">
        <v>873.63199999999995</v>
      </c>
      <c r="Y507" s="17">
        <v>862.2</v>
      </c>
      <c r="Z507" s="17">
        <v>894.78700000000003</v>
      </c>
      <c r="AA507" s="17">
        <v>928.44299999999998</v>
      </c>
      <c r="AB507" s="17">
        <v>834.60400000000004</v>
      </c>
      <c r="AC507" s="17">
        <v>856.57</v>
      </c>
      <c r="AD507" s="17">
        <v>939.95899999999995</v>
      </c>
      <c r="AE507" s="17">
        <v>931.83500000000004</v>
      </c>
      <c r="AF507" s="17">
        <v>928.50599999999997</v>
      </c>
      <c r="AG507" s="17">
        <v>961.58</v>
      </c>
      <c r="AH507" s="17">
        <v>961.58</v>
      </c>
      <c r="AI507" s="17">
        <v>961.58</v>
      </c>
      <c r="AJ507" s="17">
        <v>892.40800000000002</v>
      </c>
      <c r="AK507" s="17">
        <v>927.24599999999998</v>
      </c>
      <c r="AL507" s="17">
        <v>925.21799999999996</v>
      </c>
      <c r="AM507" s="17">
        <v>952.93</v>
      </c>
      <c r="AN507" s="17">
        <v>952.93</v>
      </c>
      <c r="AO507" s="17">
        <v>938.71299999999997</v>
      </c>
      <c r="AP507" s="17">
        <v>947.38199999999995</v>
      </c>
    </row>
    <row r="508" spans="1:42" x14ac:dyDescent="0.35">
      <c r="A508" s="52"/>
      <c r="B508" s="17">
        <v>835.42700000000002</v>
      </c>
      <c r="C508" s="17">
        <v>835.42700000000002</v>
      </c>
      <c r="D508" s="17">
        <v>866.88900000000001</v>
      </c>
      <c r="E508" s="17">
        <v>871.17600000000004</v>
      </c>
      <c r="F508" s="17">
        <v>878.63499999999999</v>
      </c>
      <c r="G508" s="17">
        <v>896.52499999999998</v>
      </c>
      <c r="H508" s="17">
        <v>872.11300000000006</v>
      </c>
      <c r="I508" s="17">
        <v>857.23900000000003</v>
      </c>
      <c r="J508" s="17">
        <v>871.74</v>
      </c>
      <c r="K508" s="17">
        <v>874.24400000000003</v>
      </c>
      <c r="L508" s="17">
        <v>867.18799999999999</v>
      </c>
      <c r="M508" s="17">
        <v>863.63800000000003</v>
      </c>
      <c r="N508" s="17">
        <v>818.18499999999995</v>
      </c>
      <c r="O508" s="17">
        <v>912.58900000000006</v>
      </c>
      <c r="P508" s="17">
        <v>900.89</v>
      </c>
      <c r="Q508" s="17">
        <v>885.02499999999998</v>
      </c>
      <c r="R508" s="17">
        <v>888.29300000000001</v>
      </c>
      <c r="S508" s="17">
        <v>900.26300000000003</v>
      </c>
      <c r="T508" s="17">
        <v>959.21500000000003</v>
      </c>
      <c r="U508" s="17">
        <v>925.76099999999997</v>
      </c>
      <c r="V508" s="17">
        <v>900.03</v>
      </c>
      <c r="W508" s="17">
        <v>843.303</v>
      </c>
      <c r="X508" s="17">
        <v>873.74800000000005</v>
      </c>
      <c r="Y508" s="17">
        <v>866.32399999999996</v>
      </c>
      <c r="Z508" s="17">
        <v>895.06899999999996</v>
      </c>
      <c r="AA508" s="17">
        <v>928.50400000000002</v>
      </c>
      <c r="AB508" s="17">
        <v>836.04600000000005</v>
      </c>
      <c r="AC508" s="17">
        <v>859.28200000000004</v>
      </c>
      <c r="AD508" s="17">
        <v>940.59799999999996</v>
      </c>
      <c r="AE508" s="17">
        <v>931.85500000000002</v>
      </c>
      <c r="AF508" s="17">
        <v>929.75199999999995</v>
      </c>
      <c r="AG508" s="17">
        <v>962.06100000000004</v>
      </c>
      <c r="AH508" s="17">
        <v>962.06100000000004</v>
      </c>
      <c r="AI508" s="17">
        <v>962.06100000000004</v>
      </c>
      <c r="AJ508" s="17">
        <v>892.92600000000004</v>
      </c>
      <c r="AK508" s="17">
        <v>927.65499999999997</v>
      </c>
      <c r="AL508" s="17">
        <v>925.30399999999997</v>
      </c>
      <c r="AM508" s="17">
        <v>953.10599999999999</v>
      </c>
      <c r="AN508" s="17">
        <v>953.10599999999999</v>
      </c>
      <c r="AO508" s="17">
        <v>939.26700000000005</v>
      </c>
      <c r="AP508" s="17">
        <v>950.01</v>
      </c>
    </row>
    <row r="509" spans="1:42" x14ac:dyDescent="0.35">
      <c r="A509" s="52"/>
      <c r="B509" s="17">
        <v>835.596</v>
      </c>
      <c r="C509" s="17">
        <v>835.596</v>
      </c>
      <c r="D509" s="17">
        <v>867.53099999999995</v>
      </c>
      <c r="E509" s="17">
        <v>871.79600000000005</v>
      </c>
      <c r="F509" s="17">
        <v>879.32299999999998</v>
      </c>
      <c r="G509" s="17">
        <v>896.72900000000004</v>
      </c>
      <c r="H509" s="17">
        <v>872.54</v>
      </c>
      <c r="I509" s="17">
        <v>857.37099999999998</v>
      </c>
      <c r="J509" s="17">
        <v>872.25800000000004</v>
      </c>
      <c r="K509" s="17">
        <v>874.91099999999994</v>
      </c>
      <c r="L509" s="17">
        <v>867.56</v>
      </c>
      <c r="M509" s="17">
        <v>863.66600000000005</v>
      </c>
      <c r="N509" s="17">
        <v>818.33399999999995</v>
      </c>
      <c r="O509" s="17">
        <v>912.81399999999996</v>
      </c>
      <c r="P509" s="17">
        <v>900.92</v>
      </c>
      <c r="Q509" s="17">
        <v>885.096</v>
      </c>
      <c r="R509" s="17">
        <v>888.38400000000001</v>
      </c>
      <c r="S509" s="17">
        <v>900.69200000000001</v>
      </c>
      <c r="T509" s="17">
        <v>959.28599999999994</v>
      </c>
      <c r="U509" s="17">
        <v>926.45100000000002</v>
      </c>
      <c r="V509" s="17">
        <v>900.15800000000002</v>
      </c>
      <c r="W509" s="17">
        <v>844.81299999999999</v>
      </c>
      <c r="X509" s="17">
        <v>874.35900000000004</v>
      </c>
      <c r="Y509" s="17">
        <v>866.56</v>
      </c>
      <c r="Z509" s="17">
        <v>895.60799999999995</v>
      </c>
      <c r="AA509" s="17">
        <v>928.80499999999995</v>
      </c>
      <c r="AB509" s="17">
        <v>836.88</v>
      </c>
      <c r="AC509" s="17">
        <v>860.67499999999995</v>
      </c>
      <c r="AD509" s="17">
        <v>941.83100000000002</v>
      </c>
      <c r="AE509" s="17">
        <v>932.17700000000002</v>
      </c>
      <c r="AF509" s="17">
        <v>929.85299999999995</v>
      </c>
      <c r="AG509" s="17">
        <v>962.17600000000004</v>
      </c>
      <c r="AH509" s="17">
        <v>962.17600000000004</v>
      </c>
      <c r="AI509" s="17">
        <v>962.17600000000004</v>
      </c>
      <c r="AJ509" s="17">
        <v>892.99599999999998</v>
      </c>
      <c r="AK509" s="17">
        <v>927.76800000000003</v>
      </c>
      <c r="AL509" s="17">
        <v>925.58100000000002</v>
      </c>
      <c r="AM509" s="17">
        <v>954.07100000000003</v>
      </c>
      <c r="AN509" s="17">
        <v>954.07100000000003</v>
      </c>
      <c r="AO509" s="17">
        <v>939.43899999999996</v>
      </c>
      <c r="AP509" s="17">
        <v>951.66800000000001</v>
      </c>
    </row>
    <row r="510" spans="1:42" x14ac:dyDescent="0.35">
      <c r="A510" s="52"/>
      <c r="B510" s="17">
        <v>836.32100000000003</v>
      </c>
      <c r="C510" s="17">
        <v>836.32100000000003</v>
      </c>
      <c r="D510" s="17">
        <v>868.29300000000001</v>
      </c>
      <c r="E510" s="17">
        <v>872.70500000000004</v>
      </c>
      <c r="F510" s="17">
        <v>879.45799999999997</v>
      </c>
      <c r="G510" s="17">
        <v>898.26099999999997</v>
      </c>
      <c r="H510" s="17">
        <v>873.197</v>
      </c>
      <c r="I510" s="17">
        <v>857.94799999999998</v>
      </c>
      <c r="J510" s="17">
        <v>872.44799999999998</v>
      </c>
      <c r="K510" s="17">
        <v>874.91499999999996</v>
      </c>
      <c r="L510" s="17">
        <v>867.77800000000002</v>
      </c>
      <c r="M510" s="17">
        <v>863.73199999999997</v>
      </c>
      <c r="N510" s="17">
        <v>818.72500000000002</v>
      </c>
      <c r="O510" s="17">
        <v>912.85500000000002</v>
      </c>
      <c r="P510" s="17">
        <v>901.64700000000005</v>
      </c>
      <c r="Q510" s="17">
        <v>885.24800000000005</v>
      </c>
      <c r="R510" s="17">
        <v>889.072</v>
      </c>
      <c r="S510" s="17">
        <v>901.45600000000002</v>
      </c>
      <c r="T510" s="17">
        <v>959.447</v>
      </c>
      <c r="U510" s="17">
        <v>927.11800000000005</v>
      </c>
      <c r="V510" s="17">
        <v>901.03200000000004</v>
      </c>
      <c r="W510" s="17">
        <v>845.59900000000005</v>
      </c>
      <c r="X510" s="17">
        <v>874.82100000000003</v>
      </c>
      <c r="Y510" s="17">
        <v>866.62199999999996</v>
      </c>
      <c r="Z510" s="17">
        <v>896.66399999999999</v>
      </c>
      <c r="AA510" s="17">
        <v>929.14</v>
      </c>
      <c r="AB510" s="17">
        <v>839.55799999999999</v>
      </c>
      <c r="AC510" s="17">
        <v>862.94799999999998</v>
      </c>
      <c r="AD510" s="17">
        <v>942.72500000000002</v>
      </c>
      <c r="AE510" s="17">
        <v>932.76</v>
      </c>
      <c r="AF510" s="17">
        <v>930.33199999999999</v>
      </c>
      <c r="AG510" s="17">
        <v>962.37900000000002</v>
      </c>
      <c r="AH510" s="17">
        <v>962.37900000000002</v>
      </c>
      <c r="AI510" s="17">
        <v>962.37900000000002</v>
      </c>
      <c r="AJ510" s="17">
        <v>894.41200000000003</v>
      </c>
      <c r="AK510" s="17">
        <v>928.99</v>
      </c>
      <c r="AL510" s="17">
        <v>926.85</v>
      </c>
      <c r="AM510" s="17">
        <v>954.23699999999997</v>
      </c>
      <c r="AN510" s="17">
        <v>954.23699999999997</v>
      </c>
      <c r="AO510" s="17">
        <v>939.49099999999999</v>
      </c>
      <c r="AP510" s="17">
        <v>951.96900000000005</v>
      </c>
    </row>
    <row r="511" spans="1:42" x14ac:dyDescent="0.35">
      <c r="A511" s="52"/>
      <c r="B511" s="17">
        <v>837.03499999999997</v>
      </c>
      <c r="C511" s="17">
        <v>837.03499999999997</v>
      </c>
      <c r="D511" s="17">
        <v>868.63599999999997</v>
      </c>
      <c r="E511" s="17">
        <v>872.93299999999999</v>
      </c>
      <c r="F511" s="17">
        <v>879.79499999999996</v>
      </c>
      <c r="G511" s="17">
        <v>898.46500000000003</v>
      </c>
      <c r="H511" s="17">
        <v>873.91499999999996</v>
      </c>
      <c r="I511" s="17">
        <v>858.22199999999998</v>
      </c>
      <c r="J511" s="17">
        <v>872.46299999999997</v>
      </c>
      <c r="K511" s="17">
        <v>875.18299999999999</v>
      </c>
      <c r="L511" s="17">
        <v>868.11500000000001</v>
      </c>
      <c r="M511" s="17">
        <v>864.02700000000004</v>
      </c>
      <c r="N511" s="17">
        <v>819.01700000000005</v>
      </c>
      <c r="O511" s="17">
        <v>912.86500000000001</v>
      </c>
      <c r="P511" s="17">
        <v>902.11</v>
      </c>
      <c r="Q511" s="17">
        <v>886.77599999999995</v>
      </c>
      <c r="R511" s="17">
        <v>889.13099999999997</v>
      </c>
      <c r="S511" s="17">
        <v>902.31299999999999</v>
      </c>
      <c r="T511" s="17">
        <v>959.65899999999999</v>
      </c>
      <c r="U511" s="17">
        <v>927.77599999999995</v>
      </c>
      <c r="V511" s="17">
        <v>901.08500000000004</v>
      </c>
      <c r="W511" s="17">
        <v>845.80799999999999</v>
      </c>
      <c r="X511" s="17">
        <v>874.83100000000002</v>
      </c>
      <c r="Y511" s="17">
        <v>867.45500000000004</v>
      </c>
      <c r="Z511" s="17">
        <v>899.26599999999996</v>
      </c>
      <c r="AA511" s="17">
        <v>930.03499999999997</v>
      </c>
      <c r="AB511" s="17">
        <v>840.69799999999998</v>
      </c>
      <c r="AC511" s="17">
        <v>866.327</v>
      </c>
      <c r="AD511" s="17">
        <v>943.16499999999996</v>
      </c>
      <c r="AE511" s="17">
        <v>933.11900000000003</v>
      </c>
      <c r="AF511" s="17">
        <v>931.81700000000001</v>
      </c>
      <c r="AG511" s="17">
        <v>962.74800000000005</v>
      </c>
      <c r="AH511" s="17">
        <v>962.74800000000005</v>
      </c>
      <c r="AI511" s="17">
        <v>962.74800000000005</v>
      </c>
      <c r="AJ511" s="17">
        <v>894.90200000000004</v>
      </c>
      <c r="AK511" s="17">
        <v>929.28599999999994</v>
      </c>
      <c r="AL511" s="17">
        <v>928.11900000000003</v>
      </c>
      <c r="AM511" s="17">
        <v>955.14099999999996</v>
      </c>
      <c r="AN511" s="17">
        <v>955.14099999999996</v>
      </c>
      <c r="AO511" s="17">
        <v>941.327</v>
      </c>
      <c r="AP511" s="17">
        <v>953.47699999999998</v>
      </c>
    </row>
    <row r="512" spans="1:42" x14ac:dyDescent="0.35">
      <c r="A512" s="52"/>
      <c r="B512" s="17">
        <v>837.35199999999998</v>
      </c>
      <c r="C512" s="17">
        <v>837.35199999999998</v>
      </c>
      <c r="D512" s="17">
        <v>868.697</v>
      </c>
      <c r="E512" s="17">
        <v>872.98500000000001</v>
      </c>
      <c r="F512" s="17">
        <v>880.322</v>
      </c>
      <c r="G512" s="17">
        <v>898.53200000000004</v>
      </c>
      <c r="H512" s="17">
        <v>875.255</v>
      </c>
      <c r="I512" s="17">
        <v>858.40800000000002</v>
      </c>
      <c r="J512" s="17">
        <v>873.41800000000001</v>
      </c>
      <c r="K512" s="17">
        <v>875.20399999999995</v>
      </c>
      <c r="L512" s="17">
        <v>868.37199999999996</v>
      </c>
      <c r="M512" s="17">
        <v>864.28800000000001</v>
      </c>
      <c r="N512" s="17">
        <v>819.05899999999997</v>
      </c>
      <c r="O512" s="17">
        <v>913.97</v>
      </c>
      <c r="P512" s="17">
        <v>902.68700000000001</v>
      </c>
      <c r="Q512" s="17">
        <v>887.07399999999996</v>
      </c>
      <c r="R512" s="17">
        <v>889.42499999999995</v>
      </c>
      <c r="S512" s="17">
        <v>903.41600000000005</v>
      </c>
      <c r="T512" s="17">
        <v>960.29499999999996</v>
      </c>
      <c r="U512" s="17">
        <v>928.89300000000003</v>
      </c>
      <c r="V512" s="17">
        <v>901.21100000000001</v>
      </c>
      <c r="W512" s="17">
        <v>845.89499999999998</v>
      </c>
      <c r="X512" s="17">
        <v>875.04399999999998</v>
      </c>
      <c r="Y512" s="17">
        <v>867.51199999999994</v>
      </c>
      <c r="Z512" s="17">
        <v>899.63800000000003</v>
      </c>
      <c r="AA512" s="17">
        <v>930.41300000000001</v>
      </c>
      <c r="AB512" s="17">
        <v>840.93600000000004</v>
      </c>
      <c r="AC512" s="17">
        <v>866.98900000000003</v>
      </c>
      <c r="AD512" s="17">
        <v>943.23599999999999</v>
      </c>
      <c r="AE512" s="17">
        <v>933.59100000000001</v>
      </c>
      <c r="AF512" s="17">
        <v>932.01400000000001</v>
      </c>
      <c r="AG512" s="17">
        <v>963.42700000000002</v>
      </c>
      <c r="AH512" s="17">
        <v>963.42700000000002</v>
      </c>
      <c r="AI512" s="17">
        <v>963.42700000000002</v>
      </c>
      <c r="AJ512" s="17">
        <v>895.91099999999994</v>
      </c>
      <c r="AK512" s="17">
        <v>930.09699999999998</v>
      </c>
      <c r="AL512" s="17">
        <v>928.74300000000005</v>
      </c>
      <c r="AM512" s="17">
        <v>955.43799999999999</v>
      </c>
      <c r="AN512" s="17">
        <v>955.43799999999999</v>
      </c>
      <c r="AO512" s="17">
        <v>943.61699999999996</v>
      </c>
      <c r="AP512" s="17">
        <v>955.45</v>
      </c>
    </row>
    <row r="513" spans="1:42" x14ac:dyDescent="0.35">
      <c r="A513" s="52"/>
      <c r="B513" s="17">
        <v>838.19600000000003</v>
      </c>
      <c r="C513" s="17">
        <v>838.19600000000003</v>
      </c>
      <c r="D513" s="17">
        <v>869.95799999999997</v>
      </c>
      <c r="E513" s="17">
        <v>873.57600000000002</v>
      </c>
      <c r="F513" s="17">
        <v>881.32500000000005</v>
      </c>
      <c r="G513" s="17">
        <v>898.87199999999996</v>
      </c>
      <c r="H513" s="17">
        <v>875.73</v>
      </c>
      <c r="I513" s="17">
        <v>859.46299999999997</v>
      </c>
      <c r="J513" s="17">
        <v>873.51099999999997</v>
      </c>
      <c r="K513" s="17">
        <v>875.50800000000004</v>
      </c>
      <c r="L513" s="17">
        <v>870.18499999999995</v>
      </c>
      <c r="M513" s="17">
        <v>864.30100000000004</v>
      </c>
      <c r="N513" s="17">
        <v>819.29700000000003</v>
      </c>
      <c r="O513" s="17">
        <v>914.649</v>
      </c>
      <c r="P513" s="17">
        <v>903.48199999999997</v>
      </c>
      <c r="Q513" s="17">
        <v>887.26400000000001</v>
      </c>
      <c r="R513" s="17">
        <v>890.27099999999996</v>
      </c>
      <c r="S513" s="17">
        <v>903.70699999999999</v>
      </c>
      <c r="T513" s="17">
        <v>960.45100000000002</v>
      </c>
      <c r="U513" s="17">
        <v>929.03099999999995</v>
      </c>
      <c r="V513" s="17">
        <v>902.41399999999999</v>
      </c>
      <c r="W513" s="17">
        <v>845.92200000000003</v>
      </c>
      <c r="X513" s="17">
        <v>875.46600000000001</v>
      </c>
      <c r="Y513" s="17">
        <v>867.58600000000001</v>
      </c>
      <c r="Z513" s="17">
        <v>901.23500000000001</v>
      </c>
      <c r="AA513" s="17">
        <v>931.61400000000003</v>
      </c>
      <c r="AB513" s="17">
        <v>842.553</v>
      </c>
      <c r="AC513" s="17">
        <v>867.29399999999998</v>
      </c>
      <c r="AD513" s="17">
        <v>943.327</v>
      </c>
      <c r="AE513" s="17">
        <v>933.75900000000001</v>
      </c>
      <c r="AF513" s="17">
        <v>932.02499999999998</v>
      </c>
      <c r="AG513" s="17">
        <v>964.29</v>
      </c>
      <c r="AH513" s="17">
        <v>964.29</v>
      </c>
      <c r="AI513" s="17">
        <v>964.29</v>
      </c>
      <c r="AJ513" s="17">
        <v>896.27</v>
      </c>
      <c r="AK513" s="17">
        <v>931.01099999999997</v>
      </c>
      <c r="AL513" s="17">
        <v>929.399</v>
      </c>
      <c r="AM513" s="17">
        <v>956.44200000000001</v>
      </c>
      <c r="AN513" s="17">
        <v>956.44200000000001</v>
      </c>
      <c r="AO513" s="17">
        <v>943.69299999999998</v>
      </c>
      <c r="AP513" s="17">
        <v>956.34500000000003</v>
      </c>
    </row>
    <row r="514" spans="1:42" x14ac:dyDescent="0.35">
      <c r="A514" s="52"/>
      <c r="B514" s="17">
        <v>838.21400000000006</v>
      </c>
      <c r="C514" s="17">
        <v>838.21400000000006</v>
      </c>
      <c r="D514" s="17">
        <v>870.88400000000001</v>
      </c>
      <c r="E514" s="17">
        <v>873.74599999999998</v>
      </c>
      <c r="F514" s="17">
        <v>881.54100000000005</v>
      </c>
      <c r="G514" s="17">
        <v>899.02200000000005</v>
      </c>
      <c r="H514" s="17">
        <v>877.27300000000002</v>
      </c>
      <c r="I514" s="17">
        <v>860.72699999999998</v>
      </c>
      <c r="J514" s="17">
        <v>873.74199999999996</v>
      </c>
      <c r="K514" s="17">
        <v>875.51499999999999</v>
      </c>
      <c r="L514" s="17">
        <v>870.43899999999996</v>
      </c>
      <c r="M514" s="17">
        <v>865.17100000000005</v>
      </c>
      <c r="N514" s="17">
        <v>820.08299999999997</v>
      </c>
      <c r="O514" s="17">
        <v>915.12400000000002</v>
      </c>
      <c r="P514" s="17">
        <v>903.71100000000001</v>
      </c>
      <c r="Q514" s="17">
        <v>888.04399999999998</v>
      </c>
      <c r="R514" s="17">
        <v>891.16499999999996</v>
      </c>
      <c r="S514" s="17">
        <v>904.80399999999997</v>
      </c>
      <c r="T514" s="17">
        <v>961.36500000000001</v>
      </c>
      <c r="U514" s="17">
        <v>929.995</v>
      </c>
      <c r="V514" s="17">
        <v>902.58299999999997</v>
      </c>
      <c r="W514" s="17">
        <v>846.35900000000004</v>
      </c>
      <c r="X514" s="17">
        <v>876.12599999999998</v>
      </c>
      <c r="Y514" s="17">
        <v>869.43600000000004</v>
      </c>
      <c r="Z514" s="17">
        <v>904.45299999999997</v>
      </c>
      <c r="AA514" s="17">
        <v>933.12800000000004</v>
      </c>
      <c r="AB514" s="17">
        <v>845.78499999999997</v>
      </c>
      <c r="AC514" s="17">
        <v>867.75400000000002</v>
      </c>
      <c r="AD514" s="17">
        <v>943.41300000000001</v>
      </c>
      <c r="AE514" s="17">
        <v>934.34500000000003</v>
      </c>
      <c r="AF514" s="17">
        <v>932.50099999999998</v>
      </c>
      <c r="AG514" s="17">
        <v>964.29499999999996</v>
      </c>
      <c r="AH514" s="17">
        <v>964.29499999999996</v>
      </c>
      <c r="AI514" s="17">
        <v>964.29499999999996</v>
      </c>
      <c r="AJ514" s="17">
        <v>896.49900000000002</v>
      </c>
      <c r="AK514" s="17">
        <v>931.19100000000003</v>
      </c>
      <c r="AL514" s="17">
        <v>930.39800000000002</v>
      </c>
      <c r="AM514" s="17">
        <v>956.47900000000004</v>
      </c>
      <c r="AN514" s="17">
        <v>956.47900000000004</v>
      </c>
      <c r="AO514" s="17">
        <v>944.08799999999997</v>
      </c>
      <c r="AP514" s="17">
        <v>956.70500000000004</v>
      </c>
    </row>
    <row r="515" spans="1:42" x14ac:dyDescent="0.35">
      <c r="A515" s="52"/>
      <c r="B515" s="17">
        <v>838.94600000000003</v>
      </c>
      <c r="C515" s="17">
        <v>838.94600000000003</v>
      </c>
      <c r="D515" s="17">
        <v>871.75900000000001</v>
      </c>
      <c r="E515" s="17">
        <v>874.03899999999999</v>
      </c>
      <c r="F515" s="17">
        <v>881.625</v>
      </c>
      <c r="G515" s="17">
        <v>899.85599999999999</v>
      </c>
      <c r="H515" s="17">
        <v>877.44200000000001</v>
      </c>
      <c r="I515" s="17">
        <v>863.08100000000002</v>
      </c>
      <c r="J515" s="17">
        <v>873.99400000000003</v>
      </c>
      <c r="K515" s="17">
        <v>875.55100000000004</v>
      </c>
      <c r="L515" s="17">
        <v>870.56200000000001</v>
      </c>
      <c r="M515" s="17">
        <v>866.19</v>
      </c>
      <c r="N515" s="17">
        <v>821.00199999999995</v>
      </c>
      <c r="O515" s="17">
        <v>915.89599999999996</v>
      </c>
      <c r="P515" s="17">
        <v>903.97900000000004</v>
      </c>
      <c r="Q515" s="17">
        <v>888.58100000000002</v>
      </c>
      <c r="R515" s="17">
        <v>891.40499999999997</v>
      </c>
      <c r="S515" s="17">
        <v>904.83</v>
      </c>
      <c r="T515" s="17">
        <v>962.72799999999995</v>
      </c>
      <c r="U515" s="17">
        <v>930.25599999999997</v>
      </c>
      <c r="V515" s="17">
        <v>902.63699999999994</v>
      </c>
      <c r="W515" s="17">
        <v>846.37900000000002</v>
      </c>
      <c r="X515" s="17">
        <v>877.08699999999999</v>
      </c>
      <c r="Y515" s="17">
        <v>870.17600000000004</v>
      </c>
      <c r="Z515" s="17">
        <v>904.48599999999999</v>
      </c>
      <c r="AA515" s="17">
        <v>935.77200000000005</v>
      </c>
      <c r="AB515" s="17">
        <v>846.42399999999998</v>
      </c>
      <c r="AC515" s="17">
        <v>868.60799999999995</v>
      </c>
      <c r="AD515" s="17">
        <v>943.56799999999998</v>
      </c>
      <c r="AE515" s="17">
        <v>934.71699999999998</v>
      </c>
      <c r="AF515" s="17">
        <v>932.8</v>
      </c>
      <c r="AG515" s="17">
        <v>964.60199999999998</v>
      </c>
      <c r="AH515" s="17">
        <v>964.60199999999998</v>
      </c>
      <c r="AI515" s="17">
        <v>964.60199999999998</v>
      </c>
      <c r="AJ515" s="17">
        <v>897.19</v>
      </c>
      <c r="AK515" s="17">
        <v>932.50699999999995</v>
      </c>
      <c r="AL515" s="17">
        <v>931.17899999999997</v>
      </c>
      <c r="AM515" s="17">
        <v>958.7</v>
      </c>
      <c r="AN515" s="17">
        <v>958.7</v>
      </c>
      <c r="AO515" s="17">
        <v>946.47199999999998</v>
      </c>
      <c r="AP515" s="17">
        <v>956.70500000000004</v>
      </c>
    </row>
    <row r="516" spans="1:42" x14ac:dyDescent="0.35">
      <c r="A516" s="52"/>
      <c r="B516" s="17">
        <v>839.053</v>
      </c>
      <c r="C516" s="17">
        <v>839.053</v>
      </c>
      <c r="D516" s="17">
        <v>872.32500000000005</v>
      </c>
      <c r="E516" s="17">
        <v>874.59500000000003</v>
      </c>
      <c r="F516" s="17">
        <v>882.66099999999994</v>
      </c>
      <c r="G516" s="17">
        <v>899.94899999999996</v>
      </c>
      <c r="H516" s="17">
        <v>878.22400000000005</v>
      </c>
      <c r="I516" s="17">
        <v>863.726</v>
      </c>
      <c r="J516" s="17">
        <v>875.11400000000003</v>
      </c>
      <c r="K516" s="17">
        <v>875.971</v>
      </c>
      <c r="L516" s="17">
        <v>872.54600000000005</v>
      </c>
      <c r="M516" s="17">
        <v>866.47199999999998</v>
      </c>
      <c r="N516" s="17">
        <v>821.26800000000003</v>
      </c>
      <c r="O516" s="17">
        <v>916.11400000000003</v>
      </c>
      <c r="P516" s="17">
        <v>904.62199999999996</v>
      </c>
      <c r="Q516" s="17">
        <v>889.04300000000001</v>
      </c>
      <c r="R516" s="17">
        <v>891.69200000000001</v>
      </c>
      <c r="S516" s="17">
        <v>905.81399999999996</v>
      </c>
      <c r="T516" s="17">
        <v>963.58500000000004</v>
      </c>
      <c r="U516" s="17">
        <v>930.93899999999996</v>
      </c>
      <c r="V516" s="17">
        <v>902.851</v>
      </c>
      <c r="W516" s="17">
        <v>847.46500000000003</v>
      </c>
      <c r="X516" s="17">
        <v>877.12599999999998</v>
      </c>
      <c r="Y516" s="17">
        <v>870.26599999999996</v>
      </c>
      <c r="Z516" s="17">
        <v>905.05</v>
      </c>
      <c r="AA516" s="17">
        <v>936.48400000000004</v>
      </c>
      <c r="AB516" s="17">
        <v>846.78700000000003</v>
      </c>
      <c r="AC516" s="17">
        <v>869.12300000000005</v>
      </c>
      <c r="AD516" s="17">
        <v>943.78300000000002</v>
      </c>
      <c r="AE516" s="17">
        <v>935.76199999999994</v>
      </c>
      <c r="AF516" s="17">
        <v>933.55200000000002</v>
      </c>
      <c r="AG516" s="17">
        <v>964.63</v>
      </c>
      <c r="AH516" s="17">
        <v>964.63</v>
      </c>
      <c r="AI516" s="17">
        <v>964.63</v>
      </c>
      <c r="AJ516" s="17">
        <v>899.63</v>
      </c>
      <c r="AK516" s="17">
        <v>932.70100000000002</v>
      </c>
      <c r="AL516" s="17">
        <v>931.44299999999998</v>
      </c>
      <c r="AM516" s="17">
        <v>959.221</v>
      </c>
      <c r="AN516" s="17">
        <v>959.221</v>
      </c>
      <c r="AO516" s="17">
        <v>946.82299999999998</v>
      </c>
      <c r="AP516" s="17">
        <v>957.57100000000003</v>
      </c>
    </row>
    <row r="517" spans="1:42" x14ac:dyDescent="0.35">
      <c r="A517" s="52"/>
      <c r="B517" s="17">
        <v>839.14</v>
      </c>
      <c r="C517" s="17">
        <v>839.14</v>
      </c>
      <c r="D517" s="17">
        <v>872.36800000000005</v>
      </c>
      <c r="E517" s="17">
        <v>874.78499999999997</v>
      </c>
      <c r="F517" s="17">
        <v>882.85299999999995</v>
      </c>
      <c r="G517" s="17">
        <v>900.73599999999999</v>
      </c>
      <c r="H517" s="17">
        <v>879.11</v>
      </c>
      <c r="I517" s="17">
        <v>863.74099999999999</v>
      </c>
      <c r="J517" s="17">
        <v>875.70500000000004</v>
      </c>
      <c r="K517" s="17">
        <v>876.29600000000005</v>
      </c>
      <c r="L517" s="17">
        <v>872.68600000000004</v>
      </c>
      <c r="M517" s="17">
        <v>866.58799999999997</v>
      </c>
      <c r="N517" s="17">
        <v>822.51800000000003</v>
      </c>
      <c r="O517" s="17">
        <v>916.37099999999998</v>
      </c>
      <c r="P517" s="17">
        <v>905.78599999999994</v>
      </c>
      <c r="Q517" s="17">
        <v>889.51400000000001</v>
      </c>
      <c r="R517" s="17">
        <v>893.60599999999999</v>
      </c>
      <c r="S517" s="17">
        <v>905.98500000000001</v>
      </c>
      <c r="T517" s="17">
        <v>963.92700000000002</v>
      </c>
      <c r="U517" s="17">
        <v>932.10199999999998</v>
      </c>
      <c r="V517" s="17">
        <v>903.09299999999996</v>
      </c>
      <c r="W517" s="17">
        <v>848.928</v>
      </c>
      <c r="X517" s="17">
        <v>877.99900000000002</v>
      </c>
      <c r="Y517" s="17">
        <v>872.58199999999999</v>
      </c>
      <c r="Z517" s="17">
        <v>905.70899999999995</v>
      </c>
      <c r="AA517" s="17">
        <v>936.60199999999998</v>
      </c>
      <c r="AB517" s="17">
        <v>847.40800000000002</v>
      </c>
      <c r="AC517" s="17">
        <v>869.28099999999995</v>
      </c>
      <c r="AD517" s="17">
        <v>944.39599999999996</v>
      </c>
      <c r="AE517" s="17">
        <v>936.92</v>
      </c>
      <c r="AF517" s="17">
        <v>933.63</v>
      </c>
      <c r="AG517" s="17">
        <v>965.13400000000001</v>
      </c>
      <c r="AH517" s="17">
        <v>965.13400000000001</v>
      </c>
      <c r="AI517" s="17">
        <v>965.13400000000001</v>
      </c>
      <c r="AJ517" s="17">
        <v>900.57600000000002</v>
      </c>
      <c r="AK517" s="17">
        <v>933.08199999999999</v>
      </c>
      <c r="AL517" s="17">
        <v>932.01300000000003</v>
      </c>
      <c r="AM517" s="17">
        <v>959.79100000000005</v>
      </c>
      <c r="AN517" s="17">
        <v>959.79100000000005</v>
      </c>
      <c r="AO517" s="17">
        <v>949.29700000000003</v>
      </c>
      <c r="AP517" s="17">
        <v>957.68600000000004</v>
      </c>
    </row>
    <row r="518" spans="1:42" x14ac:dyDescent="0.35">
      <c r="A518" s="52"/>
      <c r="B518" s="17">
        <v>839.19899999999996</v>
      </c>
      <c r="C518" s="17">
        <v>839.19899999999996</v>
      </c>
      <c r="D518" s="17">
        <v>873.245</v>
      </c>
      <c r="E518" s="17">
        <v>875.01</v>
      </c>
      <c r="F518" s="17">
        <v>883.73400000000004</v>
      </c>
      <c r="G518" s="17">
        <v>901.57799999999997</v>
      </c>
      <c r="H518" s="17">
        <v>879.37099999999998</v>
      </c>
      <c r="I518" s="17">
        <v>864.97</v>
      </c>
      <c r="J518" s="17">
        <v>875.73</v>
      </c>
      <c r="K518" s="17">
        <v>876.54100000000005</v>
      </c>
      <c r="L518" s="17">
        <v>873.89499999999998</v>
      </c>
      <c r="M518" s="17">
        <v>866.98099999999999</v>
      </c>
      <c r="N518" s="17">
        <v>822.69200000000001</v>
      </c>
      <c r="O518" s="17">
        <v>916.66600000000005</v>
      </c>
      <c r="P518" s="17">
        <v>905.93299999999999</v>
      </c>
      <c r="Q518" s="17">
        <v>891.33600000000001</v>
      </c>
      <c r="R518" s="17">
        <v>894.029</v>
      </c>
      <c r="S518" s="17">
        <v>906.226</v>
      </c>
      <c r="T518" s="17">
        <v>965.29700000000003</v>
      </c>
      <c r="U518" s="17">
        <v>932.48500000000001</v>
      </c>
      <c r="V518" s="17">
        <v>903.38400000000001</v>
      </c>
      <c r="W518" s="17">
        <v>849.20399999999995</v>
      </c>
      <c r="X518" s="17">
        <v>878.67</v>
      </c>
      <c r="Y518" s="17">
        <v>873.47699999999998</v>
      </c>
      <c r="Z518" s="17">
        <v>905.92899999999997</v>
      </c>
      <c r="AA518" s="17">
        <v>937.154</v>
      </c>
      <c r="AB518" s="17">
        <v>847.65800000000002</v>
      </c>
      <c r="AC518" s="17">
        <v>870.06299999999999</v>
      </c>
      <c r="AD518" s="17">
        <v>946.23</v>
      </c>
      <c r="AE518" s="17">
        <v>937.12599999999998</v>
      </c>
      <c r="AF518" s="17">
        <v>934.40200000000004</v>
      </c>
      <c r="AG518" s="17">
        <v>965.47900000000004</v>
      </c>
      <c r="AH518" s="17">
        <v>965.47900000000004</v>
      </c>
      <c r="AI518" s="17">
        <v>965.47900000000004</v>
      </c>
      <c r="AJ518" s="17">
        <v>900.91899999999998</v>
      </c>
      <c r="AK518" s="17">
        <v>933.11300000000006</v>
      </c>
      <c r="AL518" s="17">
        <v>932.41600000000005</v>
      </c>
      <c r="AM518" s="17">
        <v>961.87699999999995</v>
      </c>
      <c r="AN518" s="17">
        <v>961.87699999999995</v>
      </c>
      <c r="AO518" s="17">
        <v>949.52599999999995</v>
      </c>
      <c r="AP518" s="17">
        <v>958.024</v>
      </c>
    </row>
    <row r="519" spans="1:42" x14ac:dyDescent="0.35">
      <c r="A519" s="52"/>
      <c r="B519" s="17">
        <v>839.25199999999995</v>
      </c>
      <c r="C519" s="17">
        <v>839.25199999999995</v>
      </c>
      <c r="D519" s="17">
        <v>873.38499999999999</v>
      </c>
      <c r="E519" s="17">
        <v>875.24900000000002</v>
      </c>
      <c r="F519" s="17">
        <v>883.77499999999998</v>
      </c>
      <c r="G519" s="17">
        <v>901.89</v>
      </c>
      <c r="H519" s="17">
        <v>879.87900000000002</v>
      </c>
      <c r="I519" s="17">
        <v>866.44299999999998</v>
      </c>
      <c r="J519" s="17">
        <v>876.15499999999997</v>
      </c>
      <c r="K519" s="17">
        <v>877.68399999999997</v>
      </c>
      <c r="L519" s="17">
        <v>873.92399999999998</v>
      </c>
      <c r="M519" s="17">
        <v>867.14</v>
      </c>
      <c r="N519" s="17">
        <v>822.81899999999996</v>
      </c>
      <c r="O519" s="17">
        <v>917.23299999999995</v>
      </c>
      <c r="P519" s="17">
        <v>906.14499999999998</v>
      </c>
      <c r="Q519" s="17">
        <v>891.69799999999998</v>
      </c>
      <c r="R519" s="17">
        <v>894.08699999999999</v>
      </c>
      <c r="S519" s="17">
        <v>906.43</v>
      </c>
      <c r="T519" s="17">
        <v>966.62800000000004</v>
      </c>
      <c r="U519" s="17">
        <v>932.6</v>
      </c>
      <c r="V519" s="17">
        <v>903.923</v>
      </c>
      <c r="W519" s="17">
        <v>849.70799999999997</v>
      </c>
      <c r="X519" s="17">
        <v>878.84900000000005</v>
      </c>
      <c r="Y519" s="17">
        <v>873.66200000000003</v>
      </c>
      <c r="Z519" s="17">
        <v>906.03</v>
      </c>
      <c r="AA519" s="17">
        <v>938.13599999999997</v>
      </c>
      <c r="AB519" s="17">
        <v>848.05</v>
      </c>
      <c r="AC519" s="17">
        <v>870.173</v>
      </c>
      <c r="AD519" s="17">
        <v>946.86199999999997</v>
      </c>
      <c r="AE519" s="17">
        <v>937.37699999999995</v>
      </c>
      <c r="AF519" s="17">
        <v>935.096</v>
      </c>
      <c r="AG519" s="17">
        <v>965.74900000000002</v>
      </c>
      <c r="AH519" s="17">
        <v>965.74900000000002</v>
      </c>
      <c r="AI519" s="17">
        <v>965.74900000000002</v>
      </c>
      <c r="AJ519" s="17">
        <v>901.05499999999995</v>
      </c>
      <c r="AK519" s="17">
        <v>933.53899999999999</v>
      </c>
      <c r="AL519" s="17">
        <v>932.48800000000006</v>
      </c>
      <c r="AM519" s="17">
        <v>962.98699999999997</v>
      </c>
      <c r="AN519" s="17">
        <v>962.98699999999997</v>
      </c>
      <c r="AO519" s="17">
        <v>949.89</v>
      </c>
      <c r="AP519" s="17">
        <v>958.43</v>
      </c>
    </row>
    <row r="520" spans="1:42" x14ac:dyDescent="0.35">
      <c r="A520" s="52"/>
      <c r="B520" s="17">
        <v>839.27099999999996</v>
      </c>
      <c r="C520" s="17">
        <v>839.27099999999996</v>
      </c>
      <c r="D520" s="17">
        <v>874.06799999999998</v>
      </c>
      <c r="E520" s="17">
        <v>875.53</v>
      </c>
      <c r="F520" s="17">
        <v>884.12800000000004</v>
      </c>
      <c r="G520" s="17">
        <v>902.08500000000004</v>
      </c>
      <c r="H520" s="17">
        <v>880.11599999999999</v>
      </c>
      <c r="I520" s="17">
        <v>867.24900000000002</v>
      </c>
      <c r="J520" s="17">
        <v>876.428</v>
      </c>
      <c r="K520" s="17">
        <v>878.36</v>
      </c>
      <c r="L520" s="17">
        <v>873.98</v>
      </c>
      <c r="M520" s="17">
        <v>867.25199999999995</v>
      </c>
      <c r="N520" s="17">
        <v>824.60599999999999</v>
      </c>
      <c r="O520" s="17">
        <v>918.18299999999999</v>
      </c>
      <c r="P520" s="17">
        <v>906.18700000000001</v>
      </c>
      <c r="Q520" s="17">
        <v>891.72400000000005</v>
      </c>
      <c r="R520" s="17">
        <v>895.01900000000001</v>
      </c>
      <c r="S520" s="17">
        <v>907.63499999999999</v>
      </c>
      <c r="T520" s="17">
        <v>966.95</v>
      </c>
      <c r="U520" s="17">
        <v>932.60299999999995</v>
      </c>
      <c r="V520" s="17">
        <v>904.23500000000001</v>
      </c>
      <c r="W520" s="17">
        <v>850.39</v>
      </c>
      <c r="X520" s="17">
        <v>880.053</v>
      </c>
      <c r="Y520" s="17">
        <v>875.73299999999995</v>
      </c>
      <c r="Z520" s="17">
        <v>906.16200000000003</v>
      </c>
      <c r="AA520" s="17">
        <v>940.24</v>
      </c>
      <c r="AB520" s="17">
        <v>848.19799999999998</v>
      </c>
      <c r="AC520" s="17">
        <v>870.58</v>
      </c>
      <c r="AD520" s="17">
        <v>947.24099999999999</v>
      </c>
      <c r="AE520" s="17">
        <v>937.73900000000003</v>
      </c>
      <c r="AF520" s="17">
        <v>935.17</v>
      </c>
      <c r="AG520" s="17">
        <v>965.93700000000001</v>
      </c>
      <c r="AH520" s="17">
        <v>965.93700000000001</v>
      </c>
      <c r="AI520" s="17">
        <v>965.93700000000001</v>
      </c>
      <c r="AJ520" s="17">
        <v>901.53399999999999</v>
      </c>
      <c r="AK520" s="17">
        <v>934.22</v>
      </c>
      <c r="AL520" s="17">
        <v>932.78200000000004</v>
      </c>
      <c r="AM520" s="17">
        <v>964.90899999999999</v>
      </c>
      <c r="AN520" s="17">
        <v>964.90899999999999</v>
      </c>
      <c r="AO520" s="17">
        <v>950.28099999999995</v>
      </c>
      <c r="AP520" s="17">
        <v>958.43399999999997</v>
      </c>
    </row>
    <row r="521" spans="1:42" x14ac:dyDescent="0.35">
      <c r="A521" s="52"/>
      <c r="B521" s="17">
        <v>839.476</v>
      </c>
      <c r="C521" s="17">
        <v>839.476</v>
      </c>
      <c r="D521" s="17">
        <v>874.83799999999997</v>
      </c>
      <c r="E521" s="17">
        <v>875.53899999999999</v>
      </c>
      <c r="F521" s="17">
        <v>884.971</v>
      </c>
      <c r="G521" s="17">
        <v>902.36500000000001</v>
      </c>
      <c r="H521" s="17">
        <v>880.48900000000003</v>
      </c>
      <c r="I521" s="17">
        <v>868.41200000000003</v>
      </c>
      <c r="J521" s="17">
        <v>876.51400000000001</v>
      </c>
      <c r="K521" s="17">
        <v>878.36300000000006</v>
      </c>
      <c r="L521" s="17">
        <v>874.33900000000006</v>
      </c>
      <c r="M521" s="17">
        <v>867.33199999999999</v>
      </c>
      <c r="N521" s="17">
        <v>825.702</v>
      </c>
      <c r="O521" s="17">
        <v>918.61599999999999</v>
      </c>
      <c r="P521" s="17">
        <v>906.90499999999997</v>
      </c>
      <c r="Q521" s="17">
        <v>892.05899999999997</v>
      </c>
      <c r="R521" s="17">
        <v>895.18899999999996</v>
      </c>
      <c r="S521" s="17">
        <v>907.77700000000004</v>
      </c>
      <c r="T521" s="17">
        <v>966.95100000000002</v>
      </c>
      <c r="U521" s="17">
        <v>933.15700000000004</v>
      </c>
      <c r="V521" s="17">
        <v>904.24400000000003</v>
      </c>
      <c r="W521" s="17">
        <v>850.70899999999995</v>
      </c>
      <c r="X521" s="17">
        <v>880.39800000000002</v>
      </c>
      <c r="Y521" s="17">
        <v>875.798</v>
      </c>
      <c r="Z521" s="17">
        <v>907.56299999999999</v>
      </c>
      <c r="AA521" s="17">
        <v>941.32899999999995</v>
      </c>
      <c r="AB521" s="17">
        <v>848.44600000000003</v>
      </c>
      <c r="AC521" s="17">
        <v>870.71600000000001</v>
      </c>
      <c r="AD521" s="17">
        <v>948.096</v>
      </c>
      <c r="AE521" s="17">
        <v>938.22</v>
      </c>
      <c r="AF521" s="17">
        <v>935.91399999999999</v>
      </c>
      <c r="AG521" s="17">
        <v>966.42</v>
      </c>
      <c r="AH521" s="17">
        <v>966.42</v>
      </c>
      <c r="AI521" s="17">
        <v>966.42</v>
      </c>
      <c r="AJ521" s="17">
        <v>903.548</v>
      </c>
      <c r="AK521" s="17">
        <v>935.12699999999995</v>
      </c>
      <c r="AL521" s="17">
        <v>933.09100000000001</v>
      </c>
      <c r="AM521" s="17">
        <v>965.17700000000002</v>
      </c>
      <c r="AN521" s="17">
        <v>965.17700000000002</v>
      </c>
      <c r="AO521" s="17">
        <v>953.62699999999995</v>
      </c>
      <c r="AP521" s="17">
        <v>958.83</v>
      </c>
    </row>
    <row r="522" spans="1:42" x14ac:dyDescent="0.35">
      <c r="A522" s="52"/>
      <c r="B522" s="17">
        <v>839.98099999999999</v>
      </c>
      <c r="C522" s="17">
        <v>839.98099999999999</v>
      </c>
      <c r="D522" s="17">
        <v>874.86900000000003</v>
      </c>
      <c r="E522" s="17">
        <v>875.93299999999999</v>
      </c>
      <c r="F522" s="17">
        <v>885.18100000000004</v>
      </c>
      <c r="G522" s="17">
        <v>902.41099999999994</v>
      </c>
      <c r="H522" s="17">
        <v>880.61800000000005</v>
      </c>
      <c r="I522" s="17">
        <v>869.24099999999999</v>
      </c>
      <c r="J522" s="17">
        <v>876.91800000000001</v>
      </c>
      <c r="K522" s="17">
        <v>878.40300000000002</v>
      </c>
      <c r="L522" s="17">
        <v>874.47500000000002</v>
      </c>
      <c r="M522" s="17">
        <v>867.42700000000002</v>
      </c>
      <c r="N522" s="17">
        <v>825.73299999999995</v>
      </c>
      <c r="O522" s="17">
        <v>919</v>
      </c>
      <c r="P522" s="17">
        <v>907.40300000000002</v>
      </c>
      <c r="Q522" s="17">
        <v>892.13099999999997</v>
      </c>
      <c r="R522" s="17">
        <v>895.43299999999999</v>
      </c>
      <c r="S522" s="17">
        <v>908.90599999999995</v>
      </c>
      <c r="T522" s="17">
        <v>968.11699999999996</v>
      </c>
      <c r="U522" s="17">
        <v>933.56200000000001</v>
      </c>
      <c r="V522" s="17">
        <v>904.72799999999995</v>
      </c>
      <c r="W522" s="17">
        <v>850.75400000000002</v>
      </c>
      <c r="X522" s="17">
        <v>880.77099999999996</v>
      </c>
      <c r="Y522" s="17">
        <v>876.06</v>
      </c>
      <c r="Z522" s="17">
        <v>908.13300000000004</v>
      </c>
      <c r="AA522" s="17">
        <v>944.72199999999998</v>
      </c>
      <c r="AB522" s="17">
        <v>848.77700000000004</v>
      </c>
      <c r="AC522" s="17">
        <v>873.51700000000005</v>
      </c>
      <c r="AD522" s="17">
        <v>948.572</v>
      </c>
      <c r="AE522" s="17">
        <v>940.404</v>
      </c>
      <c r="AF522" s="17">
        <v>936.33900000000006</v>
      </c>
      <c r="AG522" s="17">
        <v>966.52300000000002</v>
      </c>
      <c r="AH522" s="17">
        <v>966.52300000000002</v>
      </c>
      <c r="AI522" s="17">
        <v>966.52300000000002</v>
      </c>
      <c r="AJ522" s="17">
        <v>904.76300000000003</v>
      </c>
      <c r="AK522" s="17">
        <v>935.20399999999995</v>
      </c>
      <c r="AL522" s="17">
        <v>933.38699999999994</v>
      </c>
      <c r="AM522" s="17">
        <v>965.399</v>
      </c>
      <c r="AN522" s="17">
        <v>965.399</v>
      </c>
      <c r="AO522" s="17">
        <v>953.97699999999998</v>
      </c>
      <c r="AP522" s="17">
        <v>959.11300000000006</v>
      </c>
    </row>
    <row r="523" spans="1:42" x14ac:dyDescent="0.35">
      <c r="A523" s="52"/>
      <c r="B523" s="17">
        <v>840.43100000000004</v>
      </c>
      <c r="C523" s="17">
        <v>840.43100000000004</v>
      </c>
      <c r="D523" s="17">
        <v>875.70500000000004</v>
      </c>
      <c r="E523" s="17">
        <v>876.81500000000005</v>
      </c>
      <c r="F523" s="17">
        <v>885.37400000000002</v>
      </c>
      <c r="G523" s="17">
        <v>902.80200000000002</v>
      </c>
      <c r="H523" s="17">
        <v>880.702</v>
      </c>
      <c r="I523" s="17">
        <v>869.47799999999995</v>
      </c>
      <c r="J523" s="17">
        <v>877.31</v>
      </c>
      <c r="K523" s="17">
        <v>878.77599999999995</v>
      </c>
      <c r="L523" s="17">
        <v>874.72</v>
      </c>
      <c r="M523" s="17">
        <v>867.94200000000001</v>
      </c>
      <c r="N523" s="17">
        <v>826.19</v>
      </c>
      <c r="O523" s="17">
        <v>919.70100000000002</v>
      </c>
      <c r="P523" s="17">
        <v>907.53499999999997</v>
      </c>
      <c r="Q523" s="17">
        <v>892.28300000000002</v>
      </c>
      <c r="R523" s="17">
        <v>895.48199999999997</v>
      </c>
      <c r="S523" s="17">
        <v>909.15700000000004</v>
      </c>
      <c r="T523" s="17">
        <v>968.56899999999996</v>
      </c>
      <c r="U523" s="17">
        <v>933.76</v>
      </c>
      <c r="V523" s="17">
        <v>904.87800000000004</v>
      </c>
      <c r="W523" s="17">
        <v>850.83799999999997</v>
      </c>
      <c r="X523" s="17">
        <v>881.02499999999998</v>
      </c>
      <c r="Y523" s="17">
        <v>876.16600000000005</v>
      </c>
      <c r="Z523" s="17">
        <v>908.77099999999996</v>
      </c>
      <c r="AA523" s="17">
        <v>945.40200000000004</v>
      </c>
      <c r="AB523" s="17">
        <v>849.02599999999995</v>
      </c>
      <c r="AC523" s="17">
        <v>874.68600000000004</v>
      </c>
      <c r="AD523" s="17">
        <v>948.64499999999998</v>
      </c>
      <c r="AE523" s="17">
        <v>940.51199999999994</v>
      </c>
      <c r="AF523" s="17">
        <v>936.55</v>
      </c>
      <c r="AG523" s="17">
        <v>966.67</v>
      </c>
      <c r="AH523" s="17">
        <v>966.67</v>
      </c>
      <c r="AI523" s="17">
        <v>966.67</v>
      </c>
      <c r="AJ523" s="17">
        <v>905.30100000000004</v>
      </c>
      <c r="AK523" s="17">
        <v>935.3</v>
      </c>
      <c r="AL523" s="17">
        <v>933.54100000000005</v>
      </c>
      <c r="AM523" s="17">
        <v>966.29899999999998</v>
      </c>
      <c r="AN523" s="17">
        <v>966.29899999999998</v>
      </c>
      <c r="AO523" s="17">
        <v>954.36800000000005</v>
      </c>
      <c r="AP523" s="17">
        <v>959.61199999999997</v>
      </c>
    </row>
    <row r="524" spans="1:42" x14ac:dyDescent="0.35">
      <c r="A524" s="52"/>
      <c r="B524" s="17">
        <v>840.95500000000004</v>
      </c>
      <c r="C524" s="17">
        <v>840.95500000000004</v>
      </c>
      <c r="D524" s="17">
        <v>876.38300000000004</v>
      </c>
      <c r="E524" s="17">
        <v>876.85500000000002</v>
      </c>
      <c r="F524" s="17">
        <v>885.70399999999995</v>
      </c>
      <c r="G524" s="17">
        <v>904.32100000000003</v>
      </c>
      <c r="H524" s="17">
        <v>880.71500000000003</v>
      </c>
      <c r="I524" s="17">
        <v>869.649</v>
      </c>
      <c r="J524" s="17">
        <v>877.69100000000003</v>
      </c>
      <c r="K524" s="17">
        <v>878.89300000000003</v>
      </c>
      <c r="L524" s="17">
        <v>875.09500000000003</v>
      </c>
      <c r="M524" s="17">
        <v>868.03300000000002</v>
      </c>
      <c r="N524" s="17">
        <v>829.24099999999999</v>
      </c>
      <c r="O524" s="17">
        <v>919.92899999999997</v>
      </c>
      <c r="P524" s="17">
        <v>907.83</v>
      </c>
      <c r="Q524" s="17">
        <v>892.46</v>
      </c>
      <c r="R524" s="17">
        <v>895.97500000000002</v>
      </c>
      <c r="S524" s="17">
        <v>909.18799999999999</v>
      </c>
      <c r="T524" s="17">
        <v>968.66499999999996</v>
      </c>
      <c r="U524" s="17">
        <v>934.88300000000004</v>
      </c>
      <c r="V524" s="17">
        <v>904.92700000000002</v>
      </c>
      <c r="W524" s="17">
        <v>852.25800000000004</v>
      </c>
      <c r="X524" s="17">
        <v>881.71400000000006</v>
      </c>
      <c r="Y524" s="17">
        <v>876.97500000000002</v>
      </c>
      <c r="Z524" s="17">
        <v>909.48</v>
      </c>
      <c r="AA524" s="17">
        <v>945.83699999999999</v>
      </c>
      <c r="AB524" s="17">
        <v>849.51300000000003</v>
      </c>
      <c r="AC524" s="17">
        <v>875.55799999999999</v>
      </c>
      <c r="AD524" s="17">
        <v>948.7</v>
      </c>
      <c r="AE524" s="17">
        <v>942.16899999999998</v>
      </c>
      <c r="AF524" s="17">
        <v>937.06899999999996</v>
      </c>
      <c r="AG524" s="17">
        <v>967.01700000000005</v>
      </c>
      <c r="AH524" s="17">
        <v>967.01700000000005</v>
      </c>
      <c r="AI524" s="17">
        <v>967.01700000000005</v>
      </c>
      <c r="AJ524" s="17">
        <v>905.32600000000002</v>
      </c>
      <c r="AK524" s="17">
        <v>935.43399999999997</v>
      </c>
      <c r="AL524" s="17">
        <v>933.66499999999996</v>
      </c>
      <c r="AM524" s="17">
        <v>966.69299999999998</v>
      </c>
      <c r="AN524" s="17">
        <v>966.69299999999998</v>
      </c>
      <c r="AO524" s="17">
        <v>955.15599999999995</v>
      </c>
      <c r="AP524" s="17">
        <v>960.50300000000004</v>
      </c>
    </row>
    <row r="525" spans="1:42" x14ac:dyDescent="0.35">
      <c r="A525" s="52"/>
      <c r="B525" s="17">
        <v>841.005</v>
      </c>
      <c r="C525" s="17">
        <v>841.005</v>
      </c>
      <c r="D525" s="17">
        <v>876.72199999999998</v>
      </c>
      <c r="E525" s="17">
        <v>877.48099999999999</v>
      </c>
      <c r="F525" s="17">
        <v>885.827</v>
      </c>
      <c r="G525" s="17">
        <v>904.80200000000002</v>
      </c>
      <c r="H525" s="17">
        <v>880.99599999999998</v>
      </c>
      <c r="I525" s="17">
        <v>870.96799999999996</v>
      </c>
      <c r="J525" s="17">
        <v>878.75300000000004</v>
      </c>
      <c r="K525" s="17">
        <v>878.93700000000001</v>
      </c>
      <c r="L525" s="17">
        <v>875.47</v>
      </c>
      <c r="M525" s="17">
        <v>869.11599999999999</v>
      </c>
      <c r="N525" s="17">
        <v>829.88699999999994</v>
      </c>
      <c r="O525" s="17">
        <v>920.37</v>
      </c>
      <c r="P525" s="17">
        <v>908.83199999999999</v>
      </c>
      <c r="Q525" s="17">
        <v>892.61500000000001</v>
      </c>
      <c r="R525" s="17">
        <v>896.572</v>
      </c>
      <c r="S525" s="17">
        <v>909.51800000000003</v>
      </c>
      <c r="T525" s="17">
        <v>969.02499999999998</v>
      </c>
      <c r="U525" s="17">
        <v>934.90800000000002</v>
      </c>
      <c r="V525" s="17">
        <v>905.06700000000001</v>
      </c>
      <c r="W525" s="17">
        <v>853.92899999999997</v>
      </c>
      <c r="X525" s="17">
        <v>882.82</v>
      </c>
      <c r="Y525" s="17">
        <v>877.53899999999999</v>
      </c>
      <c r="Z525" s="17">
        <v>909.49699999999996</v>
      </c>
      <c r="AA525" s="17">
        <v>946.58</v>
      </c>
      <c r="AB525" s="17">
        <v>849.78099999999995</v>
      </c>
      <c r="AC525" s="17">
        <v>877.60199999999998</v>
      </c>
      <c r="AD525" s="17">
        <v>949.02700000000004</v>
      </c>
      <c r="AE525" s="17">
        <v>942.35699999999997</v>
      </c>
      <c r="AF525" s="17">
        <v>938.46600000000001</v>
      </c>
      <c r="AG525" s="17">
        <v>968.34</v>
      </c>
      <c r="AH525" s="17">
        <v>968.34</v>
      </c>
      <c r="AI525" s="17">
        <v>968.34</v>
      </c>
      <c r="AJ525" s="17">
        <v>906.28599999999994</v>
      </c>
      <c r="AK525" s="17">
        <v>937.69200000000001</v>
      </c>
      <c r="AL525" s="17">
        <v>933.73800000000006</v>
      </c>
      <c r="AM525" s="17">
        <v>967.66399999999999</v>
      </c>
      <c r="AN525" s="17">
        <v>967.66399999999999</v>
      </c>
      <c r="AO525" s="17">
        <v>955.29100000000005</v>
      </c>
      <c r="AP525" s="17">
        <v>960.82899999999995</v>
      </c>
    </row>
    <row r="526" spans="1:42" x14ac:dyDescent="0.35">
      <c r="A526" s="52"/>
      <c r="B526" s="17">
        <v>841.471</v>
      </c>
      <c r="C526" s="17">
        <v>841.471</v>
      </c>
      <c r="D526" s="17">
        <v>876.80600000000004</v>
      </c>
      <c r="E526" s="17">
        <v>878.16300000000001</v>
      </c>
      <c r="F526" s="17">
        <v>886.11099999999999</v>
      </c>
      <c r="G526" s="17">
        <v>904.98500000000001</v>
      </c>
      <c r="H526" s="17">
        <v>881.35299999999995</v>
      </c>
      <c r="I526" s="17">
        <v>871.24300000000005</v>
      </c>
      <c r="J526" s="17">
        <v>878.798</v>
      </c>
      <c r="K526" s="17">
        <v>879.12699999999995</v>
      </c>
      <c r="L526" s="17">
        <v>876.178</v>
      </c>
      <c r="M526" s="17">
        <v>870.01499999999999</v>
      </c>
      <c r="N526" s="17">
        <v>831.20299999999997</v>
      </c>
      <c r="O526" s="17">
        <v>920.70500000000004</v>
      </c>
      <c r="P526" s="17">
        <v>909.14</v>
      </c>
      <c r="Q526" s="17">
        <v>892.64099999999996</v>
      </c>
      <c r="R526" s="17">
        <v>897.00099999999998</v>
      </c>
      <c r="S526" s="17">
        <v>909.55899999999997</v>
      </c>
      <c r="T526" s="17">
        <v>969.40899999999999</v>
      </c>
      <c r="U526" s="17">
        <v>935.17200000000003</v>
      </c>
      <c r="V526" s="17">
        <v>905.23900000000003</v>
      </c>
      <c r="W526" s="17">
        <v>853.96199999999999</v>
      </c>
      <c r="X526" s="17">
        <v>884.79499999999996</v>
      </c>
      <c r="Y526" s="17">
        <v>878.54600000000005</v>
      </c>
      <c r="Z526" s="17">
        <v>910.58900000000006</v>
      </c>
      <c r="AA526" s="17">
        <v>946.96699999999998</v>
      </c>
      <c r="AB526" s="17">
        <v>850.04499999999996</v>
      </c>
      <c r="AC526" s="17">
        <v>878.11</v>
      </c>
      <c r="AD526" s="17">
        <v>950.52200000000005</v>
      </c>
      <c r="AE526" s="17">
        <v>942.58900000000006</v>
      </c>
      <c r="AF526" s="17">
        <v>938.70699999999999</v>
      </c>
      <c r="AG526" s="17">
        <v>968.45299999999997</v>
      </c>
      <c r="AH526" s="17">
        <v>968.45299999999997</v>
      </c>
      <c r="AI526" s="17">
        <v>968.45299999999997</v>
      </c>
      <c r="AJ526" s="17">
        <v>907.245</v>
      </c>
      <c r="AK526" s="17">
        <v>937.84900000000005</v>
      </c>
      <c r="AL526" s="17">
        <v>934.02200000000005</v>
      </c>
      <c r="AM526" s="17">
        <v>970.01400000000001</v>
      </c>
      <c r="AN526" s="17">
        <v>970.01400000000001</v>
      </c>
      <c r="AO526" s="17">
        <v>955.96699999999998</v>
      </c>
      <c r="AP526" s="17">
        <v>961.71699999999998</v>
      </c>
    </row>
    <row r="527" spans="1:42" x14ac:dyDescent="0.35">
      <c r="A527" s="52"/>
      <c r="B527" s="17">
        <v>841.98400000000004</v>
      </c>
      <c r="C527" s="17">
        <v>841.98400000000004</v>
      </c>
      <c r="D527" s="17">
        <v>877.22</v>
      </c>
      <c r="E527" s="17">
        <v>878.19600000000003</v>
      </c>
      <c r="F527" s="17">
        <v>886.76</v>
      </c>
      <c r="G527" s="17">
        <v>905.54200000000003</v>
      </c>
      <c r="H527" s="17">
        <v>881.63099999999997</v>
      </c>
      <c r="I527" s="17">
        <v>872.88499999999999</v>
      </c>
      <c r="J527" s="17">
        <v>879.67600000000004</v>
      </c>
      <c r="K527" s="17">
        <v>879.61199999999997</v>
      </c>
      <c r="L527" s="17">
        <v>876.85400000000004</v>
      </c>
      <c r="M527" s="17">
        <v>870.20299999999997</v>
      </c>
      <c r="N527" s="17">
        <v>832.60799999999995</v>
      </c>
      <c r="O527" s="17">
        <v>921.97900000000004</v>
      </c>
      <c r="P527" s="17">
        <v>909.75199999999995</v>
      </c>
      <c r="Q527" s="17">
        <v>893.27800000000002</v>
      </c>
      <c r="R527" s="17">
        <v>897.80100000000004</v>
      </c>
      <c r="S527" s="17">
        <v>910.14099999999996</v>
      </c>
      <c r="T527" s="17">
        <v>969.45399999999995</v>
      </c>
      <c r="U527" s="17">
        <v>935.94600000000003</v>
      </c>
      <c r="V527" s="17">
        <v>905.41</v>
      </c>
      <c r="W527" s="17">
        <v>854.17499999999995</v>
      </c>
      <c r="X527" s="17">
        <v>886.26900000000001</v>
      </c>
      <c r="Y527" s="17">
        <v>878.63099999999997</v>
      </c>
      <c r="Z527" s="17">
        <v>911.53399999999999</v>
      </c>
      <c r="AA527" s="17">
        <v>948.31500000000005</v>
      </c>
      <c r="AB527" s="17">
        <v>850.66800000000001</v>
      </c>
      <c r="AC527" s="17">
        <v>878.93499999999995</v>
      </c>
      <c r="AD527" s="17">
        <v>950.68899999999996</v>
      </c>
      <c r="AE527" s="17">
        <v>942.60199999999998</v>
      </c>
      <c r="AF527" s="17">
        <v>939.03800000000001</v>
      </c>
      <c r="AG527" s="17">
        <v>968.779</v>
      </c>
      <c r="AH527" s="17">
        <v>968.779</v>
      </c>
      <c r="AI527" s="17">
        <v>968.779</v>
      </c>
      <c r="AJ527" s="17">
        <v>907.86699999999996</v>
      </c>
      <c r="AK527" s="17">
        <v>938.11400000000003</v>
      </c>
      <c r="AL527" s="17">
        <v>934.84699999999998</v>
      </c>
      <c r="AM527" s="17">
        <v>970.73400000000004</v>
      </c>
      <c r="AN527" s="17">
        <v>970.73400000000004</v>
      </c>
      <c r="AO527" s="17">
        <v>956.47900000000004</v>
      </c>
      <c r="AP527" s="17">
        <v>961.77599999999995</v>
      </c>
    </row>
    <row r="528" spans="1:42" x14ac:dyDescent="0.35">
      <c r="A528" s="52"/>
      <c r="B528" s="17">
        <v>842.18600000000004</v>
      </c>
      <c r="C528" s="17">
        <v>842.18600000000004</v>
      </c>
      <c r="D528" s="17">
        <v>877.322</v>
      </c>
      <c r="E528" s="17">
        <v>878.30600000000004</v>
      </c>
      <c r="F528" s="17">
        <v>886.86099999999999</v>
      </c>
      <c r="G528" s="17">
        <v>905.95600000000002</v>
      </c>
      <c r="H528" s="17">
        <v>883.33</v>
      </c>
      <c r="I528" s="17">
        <v>873.26599999999996</v>
      </c>
      <c r="J528" s="17">
        <v>879.89099999999996</v>
      </c>
      <c r="K528" s="17">
        <v>880.52</v>
      </c>
      <c r="L528" s="17">
        <v>877.01300000000003</v>
      </c>
      <c r="M528" s="17">
        <v>870.38599999999997</v>
      </c>
      <c r="N528" s="17">
        <v>833.50199999999995</v>
      </c>
      <c r="O528" s="17">
        <v>922.15700000000004</v>
      </c>
      <c r="P528" s="17">
        <v>910.62699999999995</v>
      </c>
      <c r="Q528" s="17">
        <v>893.63099999999997</v>
      </c>
      <c r="R528" s="17">
        <v>898.24099999999999</v>
      </c>
      <c r="S528" s="17">
        <v>910.21900000000005</v>
      </c>
      <c r="T528" s="17">
        <v>969.52800000000002</v>
      </c>
      <c r="U528" s="17">
        <v>937.97</v>
      </c>
      <c r="V528" s="17">
        <v>905.56899999999996</v>
      </c>
      <c r="W528" s="17">
        <v>854.68100000000004</v>
      </c>
      <c r="X528" s="17">
        <v>886.88499999999999</v>
      </c>
      <c r="Y528" s="17">
        <v>878.96299999999997</v>
      </c>
      <c r="Z528" s="17">
        <v>911.61400000000003</v>
      </c>
      <c r="AA528" s="17">
        <v>949.64200000000005</v>
      </c>
      <c r="AB528" s="17">
        <v>850.82399999999996</v>
      </c>
      <c r="AC528" s="17">
        <v>879.02</v>
      </c>
      <c r="AD528" s="17">
        <v>950.85500000000002</v>
      </c>
      <c r="AE528" s="17">
        <v>944.32</v>
      </c>
      <c r="AF528" s="17">
        <v>939.07</v>
      </c>
      <c r="AG528" s="17">
        <v>969.08500000000004</v>
      </c>
      <c r="AH528" s="17">
        <v>969.08500000000004</v>
      </c>
      <c r="AI528" s="17">
        <v>969.08500000000004</v>
      </c>
      <c r="AJ528" s="17">
        <v>907.9</v>
      </c>
      <c r="AK528" s="17">
        <v>938.46500000000003</v>
      </c>
      <c r="AL528" s="17">
        <v>935.43399999999997</v>
      </c>
      <c r="AM528" s="17">
        <v>971.08</v>
      </c>
      <c r="AN528" s="17">
        <v>971.08</v>
      </c>
      <c r="AO528" s="17">
        <v>957.13199999999995</v>
      </c>
      <c r="AP528" s="17">
        <v>962.22400000000005</v>
      </c>
    </row>
    <row r="529" spans="1:42" x14ac:dyDescent="0.35">
      <c r="A529" s="52"/>
      <c r="B529" s="17">
        <v>842.452</v>
      </c>
      <c r="C529" s="17">
        <v>842.452</v>
      </c>
      <c r="D529" s="17">
        <v>877.41099999999994</v>
      </c>
      <c r="E529" s="17">
        <v>878.93299999999999</v>
      </c>
      <c r="F529" s="17">
        <v>886.91800000000001</v>
      </c>
      <c r="G529" s="17">
        <v>906.24099999999999</v>
      </c>
      <c r="H529" s="17">
        <v>884.29399999999998</v>
      </c>
      <c r="I529" s="17">
        <v>874.60799999999995</v>
      </c>
      <c r="J529" s="17">
        <v>879.99400000000003</v>
      </c>
      <c r="K529" s="17">
        <v>880.63400000000001</v>
      </c>
      <c r="L529" s="17">
        <v>877.26400000000001</v>
      </c>
      <c r="M529" s="17">
        <v>871</v>
      </c>
      <c r="N529" s="17">
        <v>833.73299999999995</v>
      </c>
      <c r="O529" s="17">
        <v>924.25300000000004</v>
      </c>
      <c r="P529" s="17">
        <v>911.08600000000001</v>
      </c>
      <c r="Q529" s="17">
        <v>893.85900000000004</v>
      </c>
      <c r="R529" s="17">
        <v>898.48099999999999</v>
      </c>
      <c r="S529" s="17">
        <v>910.47500000000002</v>
      </c>
      <c r="T529" s="17">
        <v>969.57</v>
      </c>
      <c r="U529" s="17">
        <v>938.23900000000003</v>
      </c>
      <c r="V529" s="17">
        <v>905.94200000000001</v>
      </c>
      <c r="W529" s="17">
        <v>854.68700000000001</v>
      </c>
      <c r="X529" s="17">
        <v>887.08799999999997</v>
      </c>
      <c r="Y529" s="17">
        <v>879.13300000000004</v>
      </c>
      <c r="Z529" s="17">
        <v>911.99</v>
      </c>
      <c r="AA529" s="17">
        <v>949.64300000000003</v>
      </c>
      <c r="AB529" s="17">
        <v>851.32299999999998</v>
      </c>
      <c r="AC529" s="17">
        <v>879.15300000000002</v>
      </c>
      <c r="AD529" s="17">
        <v>951.59100000000001</v>
      </c>
      <c r="AE529" s="17">
        <v>944.66099999999994</v>
      </c>
      <c r="AF529" s="17">
        <v>939.87599999999998</v>
      </c>
      <c r="AG529" s="17">
        <v>969.24</v>
      </c>
      <c r="AH529" s="17">
        <v>969.24</v>
      </c>
      <c r="AI529" s="17">
        <v>969.24</v>
      </c>
      <c r="AJ529" s="17">
        <v>908.29</v>
      </c>
      <c r="AK529" s="17">
        <v>938.57500000000005</v>
      </c>
      <c r="AL529" s="17">
        <v>939.48699999999997</v>
      </c>
      <c r="AM529" s="17">
        <v>971.35599999999999</v>
      </c>
      <c r="AN529" s="17">
        <v>971.35599999999999</v>
      </c>
      <c r="AO529" s="17">
        <v>957.15499999999997</v>
      </c>
      <c r="AP529" s="17">
        <v>962.31299999999999</v>
      </c>
    </row>
    <row r="530" spans="1:42" x14ac:dyDescent="0.35">
      <c r="A530" s="52"/>
      <c r="B530" s="17">
        <v>842.54300000000001</v>
      </c>
      <c r="C530" s="17">
        <v>842.54300000000001</v>
      </c>
      <c r="D530" s="17">
        <v>877.47299999999996</v>
      </c>
      <c r="E530" s="17">
        <v>878.96600000000001</v>
      </c>
      <c r="F530" s="17">
        <v>887.42</v>
      </c>
      <c r="G530" s="17">
        <v>906.48299999999995</v>
      </c>
      <c r="H530" s="17">
        <v>884.68</v>
      </c>
      <c r="I530" s="17">
        <v>875.25699999999995</v>
      </c>
      <c r="J530" s="17">
        <v>880.45600000000002</v>
      </c>
      <c r="K530" s="17">
        <v>881.17899999999997</v>
      </c>
      <c r="L530" s="17">
        <v>877.29600000000005</v>
      </c>
      <c r="M530" s="17">
        <v>871.399</v>
      </c>
      <c r="N530" s="17">
        <v>834.06500000000005</v>
      </c>
      <c r="O530" s="17">
        <v>924.56</v>
      </c>
      <c r="P530" s="17">
        <v>911.22</v>
      </c>
      <c r="Q530" s="17">
        <v>893.86800000000005</v>
      </c>
      <c r="R530" s="17">
        <v>898.52300000000002</v>
      </c>
      <c r="S530" s="17">
        <v>910.53</v>
      </c>
      <c r="T530" s="17">
        <v>969.58100000000002</v>
      </c>
      <c r="U530" s="17">
        <v>939.68100000000004</v>
      </c>
      <c r="V530" s="17">
        <v>906.10599999999999</v>
      </c>
      <c r="W530" s="17">
        <v>855.39400000000001</v>
      </c>
      <c r="X530" s="17">
        <v>887.47500000000002</v>
      </c>
      <c r="Y530" s="17">
        <v>880.08100000000002</v>
      </c>
      <c r="Z530" s="17">
        <v>912.07399999999996</v>
      </c>
      <c r="AA530" s="17">
        <v>949.75300000000004</v>
      </c>
      <c r="AB530" s="17">
        <v>853.90700000000004</v>
      </c>
      <c r="AC530" s="17">
        <v>880.32899999999995</v>
      </c>
      <c r="AD530" s="17">
        <v>951.91800000000001</v>
      </c>
      <c r="AE530" s="17">
        <v>944.83900000000006</v>
      </c>
      <c r="AF530" s="17">
        <v>940.37</v>
      </c>
      <c r="AG530" s="17">
        <v>969.48</v>
      </c>
      <c r="AH530" s="17">
        <v>969.48</v>
      </c>
      <c r="AI530" s="17">
        <v>969.48</v>
      </c>
      <c r="AJ530" s="17">
        <v>909.17700000000002</v>
      </c>
      <c r="AK530" s="17">
        <v>938.65800000000002</v>
      </c>
      <c r="AL530" s="17">
        <v>940.16099999999994</v>
      </c>
      <c r="AM530" s="17">
        <v>971.61</v>
      </c>
      <c r="AN530" s="17">
        <v>971.61</v>
      </c>
      <c r="AO530" s="17">
        <v>957.96699999999998</v>
      </c>
      <c r="AP530" s="17">
        <v>963.19899999999996</v>
      </c>
    </row>
    <row r="531" spans="1:42" x14ac:dyDescent="0.35">
      <c r="A531" s="52"/>
      <c r="B531" s="17">
        <v>843.18600000000004</v>
      </c>
      <c r="C531" s="17">
        <v>843.18600000000004</v>
      </c>
      <c r="D531" s="17">
        <v>877.68600000000004</v>
      </c>
      <c r="E531" s="17">
        <v>879.12800000000004</v>
      </c>
      <c r="F531" s="17">
        <v>887.577</v>
      </c>
      <c r="G531" s="17">
        <v>907.101</v>
      </c>
      <c r="H531" s="17">
        <v>884.81</v>
      </c>
      <c r="I531" s="17">
        <v>875.30700000000002</v>
      </c>
      <c r="J531" s="17">
        <v>880.92399999999998</v>
      </c>
      <c r="K531" s="17">
        <v>881.76599999999996</v>
      </c>
      <c r="L531" s="17">
        <v>877.48599999999999</v>
      </c>
      <c r="M531" s="17">
        <v>871.60599999999999</v>
      </c>
      <c r="N531" s="17">
        <v>834.10799999999995</v>
      </c>
      <c r="O531" s="17">
        <v>924.64700000000005</v>
      </c>
      <c r="P531" s="17">
        <v>911.25699999999995</v>
      </c>
      <c r="Q531" s="17">
        <v>894.67200000000003</v>
      </c>
      <c r="R531" s="17">
        <v>898.57799999999997</v>
      </c>
      <c r="S531" s="17">
        <v>910.71100000000001</v>
      </c>
      <c r="T531" s="17">
        <v>970.10400000000004</v>
      </c>
      <c r="U531" s="17">
        <v>939.80100000000004</v>
      </c>
      <c r="V531" s="17">
        <v>906.13199999999995</v>
      </c>
      <c r="W531" s="17">
        <v>855.976</v>
      </c>
      <c r="X531" s="17">
        <v>887.72900000000004</v>
      </c>
      <c r="Y531" s="17">
        <v>880.13</v>
      </c>
      <c r="Z531" s="17">
        <v>912.43799999999999</v>
      </c>
      <c r="AA531" s="17">
        <v>950.04899999999998</v>
      </c>
      <c r="AB531" s="17">
        <v>854.73400000000004</v>
      </c>
      <c r="AC531" s="17">
        <v>880.63199999999995</v>
      </c>
      <c r="AD531" s="17">
        <v>952.06500000000005</v>
      </c>
      <c r="AE531" s="17">
        <v>944.99199999999996</v>
      </c>
      <c r="AF531" s="17">
        <v>940.60699999999997</v>
      </c>
      <c r="AG531" s="17">
        <v>970.28300000000002</v>
      </c>
      <c r="AH531" s="17">
        <v>970.28300000000002</v>
      </c>
      <c r="AI531" s="17">
        <v>970.28300000000002</v>
      </c>
      <c r="AJ531" s="17">
        <v>909.94500000000005</v>
      </c>
      <c r="AK531" s="17">
        <v>938.88199999999995</v>
      </c>
      <c r="AL531" s="17">
        <v>941.17399999999998</v>
      </c>
      <c r="AM531" s="17">
        <v>971.94100000000003</v>
      </c>
      <c r="AN531" s="17">
        <v>971.94100000000003</v>
      </c>
      <c r="AO531" s="17">
        <v>958.08500000000004</v>
      </c>
      <c r="AP531" s="17">
        <v>963.96600000000001</v>
      </c>
    </row>
    <row r="532" spans="1:42" x14ac:dyDescent="0.35">
      <c r="A532" s="52"/>
      <c r="B532" s="17">
        <v>843.43299999999999</v>
      </c>
      <c r="C532" s="17">
        <v>843.43299999999999</v>
      </c>
      <c r="D532" s="17">
        <v>877.77099999999996</v>
      </c>
      <c r="E532" s="17">
        <v>879.86400000000003</v>
      </c>
      <c r="F532" s="17">
        <v>887.72400000000005</v>
      </c>
      <c r="G532" s="17">
        <v>907.58299999999997</v>
      </c>
      <c r="H532" s="17">
        <v>885.33799999999997</v>
      </c>
      <c r="I532" s="17">
        <v>876.67899999999997</v>
      </c>
      <c r="J532" s="17">
        <v>881.15300000000002</v>
      </c>
      <c r="K532" s="17">
        <v>883.9</v>
      </c>
      <c r="L532" s="17">
        <v>878.41200000000003</v>
      </c>
      <c r="M532" s="17">
        <v>871.78099999999995</v>
      </c>
      <c r="N532" s="17">
        <v>834.34299999999996</v>
      </c>
      <c r="O532" s="17">
        <v>925.50300000000004</v>
      </c>
      <c r="P532" s="17">
        <v>911.62800000000004</v>
      </c>
      <c r="Q532" s="17">
        <v>895.87800000000004</v>
      </c>
      <c r="R532" s="17">
        <v>899.08100000000002</v>
      </c>
      <c r="S532" s="17">
        <v>910.76400000000001</v>
      </c>
      <c r="T532" s="17">
        <v>970.22500000000002</v>
      </c>
      <c r="U532" s="17">
        <v>940.37900000000002</v>
      </c>
      <c r="V532" s="17">
        <v>908.07399999999996</v>
      </c>
      <c r="W532" s="17">
        <v>856.2</v>
      </c>
      <c r="X532" s="17">
        <v>887.98199999999997</v>
      </c>
      <c r="Y532" s="17">
        <v>880.226</v>
      </c>
      <c r="Z532" s="17">
        <v>913.024</v>
      </c>
      <c r="AA532" s="17">
        <v>951.51099999999997</v>
      </c>
      <c r="AB532" s="17">
        <v>855.38900000000001</v>
      </c>
      <c r="AC532" s="17">
        <v>882.62599999999998</v>
      </c>
      <c r="AD532" s="17">
        <v>952.12099999999998</v>
      </c>
      <c r="AE532" s="17">
        <v>945.279</v>
      </c>
      <c r="AF532" s="17">
        <v>941.46100000000001</v>
      </c>
      <c r="AG532" s="17">
        <v>970.34199999999998</v>
      </c>
      <c r="AH532" s="17">
        <v>970.34199999999998</v>
      </c>
      <c r="AI532" s="17">
        <v>970.34199999999998</v>
      </c>
      <c r="AJ532" s="17">
        <v>910.76300000000003</v>
      </c>
      <c r="AK532" s="17">
        <v>939.82799999999997</v>
      </c>
      <c r="AL532" s="17">
        <v>941.98599999999999</v>
      </c>
      <c r="AM532" s="17">
        <v>972.029</v>
      </c>
      <c r="AN532" s="17">
        <v>972.029</v>
      </c>
      <c r="AO532" s="17">
        <v>958.11300000000006</v>
      </c>
      <c r="AP532" s="17">
        <v>965.66800000000001</v>
      </c>
    </row>
    <row r="533" spans="1:42" x14ac:dyDescent="0.35">
      <c r="A533" s="52"/>
      <c r="B533" s="17">
        <v>843.74099999999999</v>
      </c>
      <c r="C533" s="17">
        <v>843.74099999999999</v>
      </c>
      <c r="D533" s="17">
        <v>878.35599999999999</v>
      </c>
      <c r="E533" s="17">
        <v>880.50699999999995</v>
      </c>
      <c r="F533" s="17">
        <v>887.80399999999997</v>
      </c>
      <c r="G533" s="17">
        <v>908.09100000000001</v>
      </c>
      <c r="H533" s="17">
        <v>886.13199999999995</v>
      </c>
      <c r="I533" s="17">
        <v>877.41</v>
      </c>
      <c r="J533" s="17">
        <v>881.70799999999997</v>
      </c>
      <c r="K533" s="17">
        <v>883.98599999999999</v>
      </c>
      <c r="L533" s="17">
        <v>878.60500000000002</v>
      </c>
      <c r="M533" s="17">
        <v>871.89499999999998</v>
      </c>
      <c r="N533" s="17">
        <v>834.76900000000001</v>
      </c>
      <c r="O533" s="17">
        <v>925.60799999999995</v>
      </c>
      <c r="P533" s="17">
        <v>911.94</v>
      </c>
      <c r="Q533" s="17">
        <v>896.91</v>
      </c>
      <c r="R533" s="17">
        <v>899.46699999999998</v>
      </c>
      <c r="S533" s="17">
        <v>910.77700000000004</v>
      </c>
      <c r="T533" s="17">
        <v>970.50099999999998</v>
      </c>
      <c r="U533" s="17">
        <v>940.86900000000003</v>
      </c>
      <c r="V533" s="17">
        <v>908.52499999999998</v>
      </c>
      <c r="W533" s="17">
        <v>857.84799999999996</v>
      </c>
      <c r="X533" s="17">
        <v>888.14599999999996</v>
      </c>
      <c r="Y533" s="17">
        <v>880.303</v>
      </c>
      <c r="Z533" s="17">
        <v>913.38499999999999</v>
      </c>
      <c r="AA533" s="17">
        <v>952.60900000000004</v>
      </c>
      <c r="AB533" s="17">
        <v>855.50699999999995</v>
      </c>
      <c r="AC533" s="17">
        <v>884.798</v>
      </c>
      <c r="AD533" s="17">
        <v>952.31399999999996</v>
      </c>
      <c r="AE533" s="17">
        <v>945.43299999999999</v>
      </c>
      <c r="AF533" s="17">
        <v>941.96699999999998</v>
      </c>
      <c r="AG533" s="17">
        <v>970.49</v>
      </c>
      <c r="AH533" s="17">
        <v>970.49</v>
      </c>
      <c r="AI533" s="17">
        <v>970.49</v>
      </c>
      <c r="AJ533" s="17">
        <v>910.83299999999997</v>
      </c>
      <c r="AK533" s="17">
        <v>941.16499999999996</v>
      </c>
      <c r="AL533" s="17">
        <v>942.35699999999997</v>
      </c>
      <c r="AM533" s="17">
        <v>972.06</v>
      </c>
      <c r="AN533" s="17">
        <v>972.06</v>
      </c>
      <c r="AO533" s="17">
        <v>958.19899999999996</v>
      </c>
      <c r="AP533" s="17">
        <v>965.726</v>
      </c>
    </row>
    <row r="534" spans="1:42" x14ac:dyDescent="0.35">
      <c r="A534" s="52"/>
      <c r="B534" s="17">
        <v>844.423</v>
      </c>
      <c r="C534" s="17">
        <v>844.423</v>
      </c>
      <c r="D534" s="17">
        <v>878.36099999999999</v>
      </c>
      <c r="E534" s="17">
        <v>880.55</v>
      </c>
      <c r="F534" s="17">
        <v>888.36599999999999</v>
      </c>
      <c r="G534" s="17">
        <v>909.75900000000001</v>
      </c>
      <c r="H534" s="17">
        <v>886.66600000000005</v>
      </c>
      <c r="I534" s="17">
        <v>877.50199999999995</v>
      </c>
      <c r="J534" s="17">
        <v>881.91600000000005</v>
      </c>
      <c r="K534" s="17">
        <v>884.54300000000001</v>
      </c>
      <c r="L534" s="17">
        <v>879.57399999999996</v>
      </c>
      <c r="M534" s="17">
        <v>872.96</v>
      </c>
      <c r="N534" s="17">
        <v>835.08900000000006</v>
      </c>
      <c r="O534" s="17">
        <v>925.827</v>
      </c>
      <c r="P534" s="17">
        <v>913.08399999999995</v>
      </c>
      <c r="Q534" s="17">
        <v>898.21699999999998</v>
      </c>
      <c r="R534" s="17">
        <v>900.14700000000005</v>
      </c>
      <c r="S534" s="17">
        <v>910.81799999999998</v>
      </c>
      <c r="T534" s="17">
        <v>971.01</v>
      </c>
      <c r="U534" s="17">
        <v>941.08799999999997</v>
      </c>
      <c r="V534" s="17">
        <v>908.69899999999996</v>
      </c>
      <c r="W534" s="17">
        <v>859.05899999999997</v>
      </c>
      <c r="X534" s="17">
        <v>888.24</v>
      </c>
      <c r="Y534" s="17">
        <v>880.572</v>
      </c>
      <c r="Z534" s="17">
        <v>913.89499999999998</v>
      </c>
      <c r="AA534" s="17">
        <v>952.61699999999996</v>
      </c>
      <c r="AB534" s="17">
        <v>856.625</v>
      </c>
      <c r="AC534" s="17">
        <v>885.92399999999998</v>
      </c>
      <c r="AD534" s="17">
        <v>953.67499999999995</v>
      </c>
      <c r="AE534" s="17">
        <v>946.08199999999999</v>
      </c>
      <c r="AF534" s="17">
        <v>942.19200000000001</v>
      </c>
      <c r="AG534" s="17">
        <v>970.72</v>
      </c>
      <c r="AH534" s="17">
        <v>970.72</v>
      </c>
      <c r="AI534" s="17">
        <v>970.72</v>
      </c>
      <c r="AJ534" s="17">
        <v>910.94</v>
      </c>
      <c r="AK534" s="17">
        <v>941.29899999999998</v>
      </c>
      <c r="AL534" s="17">
        <v>942.40300000000002</v>
      </c>
      <c r="AM534" s="17">
        <v>972.18399999999997</v>
      </c>
      <c r="AN534" s="17">
        <v>972.18399999999997</v>
      </c>
      <c r="AO534" s="17">
        <v>958.56899999999996</v>
      </c>
      <c r="AP534" s="17">
        <v>966.18200000000002</v>
      </c>
    </row>
    <row r="535" spans="1:42" x14ac:dyDescent="0.35">
      <c r="A535" s="52"/>
      <c r="B535" s="17">
        <v>844.44799999999998</v>
      </c>
      <c r="C535" s="17">
        <v>844.44799999999998</v>
      </c>
      <c r="D535" s="17">
        <v>879.73400000000004</v>
      </c>
      <c r="E535" s="17">
        <v>882.01700000000005</v>
      </c>
      <c r="F535" s="17">
        <v>890.245</v>
      </c>
      <c r="G535" s="17">
        <v>909.8</v>
      </c>
      <c r="H535" s="17">
        <v>887.76900000000001</v>
      </c>
      <c r="I535" s="17">
        <v>877.63400000000001</v>
      </c>
      <c r="J535" s="17">
        <v>882.99400000000003</v>
      </c>
      <c r="K535" s="17">
        <v>884.83500000000004</v>
      </c>
      <c r="L535" s="17">
        <v>880.17399999999998</v>
      </c>
      <c r="M535" s="17">
        <v>873.14400000000001</v>
      </c>
      <c r="N535" s="17">
        <v>835.22400000000005</v>
      </c>
      <c r="O535" s="17">
        <v>925.99400000000003</v>
      </c>
      <c r="P535" s="17">
        <v>913.75699999999995</v>
      </c>
      <c r="Q535" s="17">
        <v>898.476</v>
      </c>
      <c r="R535" s="17">
        <v>900.71600000000001</v>
      </c>
      <c r="S535" s="17">
        <v>911.029</v>
      </c>
      <c r="T535" s="17">
        <v>971.88400000000001</v>
      </c>
      <c r="U535" s="17">
        <v>941.46299999999997</v>
      </c>
      <c r="V535" s="17">
        <v>909.74400000000003</v>
      </c>
      <c r="W535" s="17">
        <v>860.23199999999997</v>
      </c>
      <c r="X535" s="17">
        <v>888.84100000000001</v>
      </c>
      <c r="Y535" s="17">
        <v>880.67100000000005</v>
      </c>
      <c r="Z535" s="17">
        <v>914.18799999999999</v>
      </c>
      <c r="AA535" s="17">
        <v>952.65800000000002</v>
      </c>
      <c r="AB535" s="17">
        <v>856.798</v>
      </c>
      <c r="AC535" s="17">
        <v>886.29499999999996</v>
      </c>
      <c r="AD535" s="17">
        <v>954.48</v>
      </c>
      <c r="AE535" s="17">
        <v>946.49699999999996</v>
      </c>
      <c r="AF535" s="17">
        <v>942.30600000000004</v>
      </c>
      <c r="AG535" s="17">
        <v>971.08500000000004</v>
      </c>
      <c r="AH535" s="17">
        <v>971.08500000000004</v>
      </c>
      <c r="AI535" s="17">
        <v>971.08500000000004</v>
      </c>
      <c r="AJ535" s="17">
        <v>912.13699999999994</v>
      </c>
      <c r="AK535" s="17">
        <v>941.47400000000005</v>
      </c>
      <c r="AL535" s="17">
        <v>942.96900000000005</v>
      </c>
      <c r="AM535" s="17">
        <v>972.58600000000001</v>
      </c>
      <c r="AN535" s="17">
        <v>972.58600000000001</v>
      </c>
      <c r="AO535" s="17">
        <v>958.76</v>
      </c>
      <c r="AP535" s="17">
        <v>967.36</v>
      </c>
    </row>
    <row r="536" spans="1:42" x14ac:dyDescent="0.35">
      <c r="A536" s="52"/>
      <c r="B536" s="17">
        <v>844.52499999999998</v>
      </c>
      <c r="C536" s="17">
        <v>844.52499999999998</v>
      </c>
      <c r="D536" s="17">
        <v>880.54100000000005</v>
      </c>
      <c r="E536" s="17">
        <v>882.87400000000002</v>
      </c>
      <c r="F536" s="17">
        <v>892.98099999999999</v>
      </c>
      <c r="G536" s="17">
        <v>910.14499999999998</v>
      </c>
      <c r="H536" s="17">
        <v>887.80100000000004</v>
      </c>
      <c r="I536" s="17">
        <v>877.64700000000005</v>
      </c>
      <c r="J536" s="17">
        <v>883.09699999999998</v>
      </c>
      <c r="K536" s="17">
        <v>885.03499999999997</v>
      </c>
      <c r="L536" s="17">
        <v>880.54399999999998</v>
      </c>
      <c r="M536" s="17">
        <v>873.60500000000002</v>
      </c>
      <c r="N536" s="17">
        <v>835.52200000000005</v>
      </c>
      <c r="O536" s="17">
        <v>926.41300000000001</v>
      </c>
      <c r="P536" s="17">
        <v>915.2</v>
      </c>
      <c r="Q536" s="17">
        <v>898.76499999999999</v>
      </c>
      <c r="R536" s="17">
        <v>901.67399999999998</v>
      </c>
      <c r="S536" s="17">
        <v>911.55799999999999</v>
      </c>
      <c r="T536" s="17">
        <v>972.16200000000003</v>
      </c>
      <c r="U536" s="17">
        <v>941.79200000000003</v>
      </c>
      <c r="V536" s="17">
        <v>909.93499999999995</v>
      </c>
      <c r="W536" s="17">
        <v>860.56899999999996</v>
      </c>
      <c r="X536" s="17">
        <v>888.85</v>
      </c>
      <c r="Y536" s="17">
        <v>880.75099999999998</v>
      </c>
      <c r="Z536" s="17">
        <v>914.40899999999999</v>
      </c>
      <c r="AA536" s="17">
        <v>953.55</v>
      </c>
      <c r="AB536" s="17">
        <v>856.80200000000002</v>
      </c>
      <c r="AC536" s="17">
        <v>886.81500000000005</v>
      </c>
      <c r="AD536" s="17">
        <v>954.55</v>
      </c>
      <c r="AE536" s="17">
        <v>946.69</v>
      </c>
      <c r="AF536" s="17">
        <v>942.80799999999999</v>
      </c>
      <c r="AG536" s="17">
        <v>971.34</v>
      </c>
      <c r="AH536" s="17">
        <v>971.34</v>
      </c>
      <c r="AI536" s="17">
        <v>971.34</v>
      </c>
      <c r="AJ536" s="17">
        <v>912.57</v>
      </c>
      <c r="AK536" s="17">
        <v>942.89499999999998</v>
      </c>
      <c r="AL536" s="17">
        <v>943.44299999999998</v>
      </c>
      <c r="AM536" s="17">
        <v>972.98</v>
      </c>
      <c r="AN536" s="17">
        <v>972.98</v>
      </c>
      <c r="AO536" s="17">
        <v>958.93600000000004</v>
      </c>
      <c r="AP536" s="17">
        <v>967.86300000000006</v>
      </c>
    </row>
    <row r="537" spans="1:42" x14ac:dyDescent="0.35">
      <c r="A537" s="52"/>
      <c r="B537" s="17">
        <v>844.60799999999995</v>
      </c>
      <c r="C537" s="17">
        <v>844.60799999999995</v>
      </c>
      <c r="D537" s="17">
        <v>880.69799999999998</v>
      </c>
      <c r="E537" s="17">
        <v>883.46699999999998</v>
      </c>
      <c r="F537" s="17">
        <v>893.19200000000001</v>
      </c>
      <c r="G537" s="17">
        <v>910.44899999999996</v>
      </c>
      <c r="H537" s="17">
        <v>889.05100000000004</v>
      </c>
      <c r="I537" s="17">
        <v>877.76</v>
      </c>
      <c r="J537" s="17">
        <v>883.12</v>
      </c>
      <c r="K537" s="17">
        <v>885.327</v>
      </c>
      <c r="L537" s="17">
        <v>881.31299999999999</v>
      </c>
      <c r="M537" s="17">
        <v>873.80200000000002</v>
      </c>
      <c r="N537" s="17">
        <v>835.61099999999999</v>
      </c>
      <c r="O537" s="17">
        <v>927.73599999999999</v>
      </c>
      <c r="P537" s="17">
        <v>915.40499999999997</v>
      </c>
      <c r="Q537" s="17">
        <v>899.17100000000005</v>
      </c>
      <c r="R537" s="17">
        <v>902.40899999999999</v>
      </c>
      <c r="S537" s="17">
        <v>912.40499999999997</v>
      </c>
      <c r="T537" s="17">
        <v>972.89599999999996</v>
      </c>
      <c r="U537" s="17">
        <v>941.92100000000005</v>
      </c>
      <c r="V537" s="17">
        <v>911.01800000000003</v>
      </c>
      <c r="W537" s="17">
        <v>862.38699999999994</v>
      </c>
      <c r="X537" s="17">
        <v>889.33299999999997</v>
      </c>
      <c r="Y537" s="17">
        <v>880.83500000000004</v>
      </c>
      <c r="Z537" s="17">
        <v>914.58900000000006</v>
      </c>
      <c r="AA537" s="17">
        <v>953.57500000000005</v>
      </c>
      <c r="AB537" s="17">
        <v>857.39099999999996</v>
      </c>
      <c r="AC537" s="17">
        <v>887.93399999999997</v>
      </c>
      <c r="AD537" s="17">
        <v>954.56500000000005</v>
      </c>
      <c r="AE537" s="17">
        <v>947.02099999999996</v>
      </c>
      <c r="AF537" s="17">
        <v>942.93700000000001</v>
      </c>
      <c r="AG537" s="17">
        <v>971.74699999999996</v>
      </c>
      <c r="AH537" s="17">
        <v>971.74699999999996</v>
      </c>
      <c r="AI537" s="17">
        <v>971.74699999999996</v>
      </c>
      <c r="AJ537" s="17">
        <v>912.57100000000003</v>
      </c>
      <c r="AK537" s="17">
        <v>943.43700000000001</v>
      </c>
      <c r="AL537" s="17">
        <v>943.62400000000002</v>
      </c>
      <c r="AM537" s="17">
        <v>975.77300000000002</v>
      </c>
      <c r="AN537" s="17">
        <v>975.77300000000002</v>
      </c>
      <c r="AO537" s="17">
        <v>958.98800000000006</v>
      </c>
      <c r="AP537" s="17">
        <v>968.08600000000001</v>
      </c>
    </row>
    <row r="538" spans="1:42" x14ac:dyDescent="0.35">
      <c r="A538" s="52"/>
      <c r="B538" s="17">
        <v>845.15800000000002</v>
      </c>
      <c r="C538" s="17">
        <v>845.15800000000002</v>
      </c>
      <c r="D538" s="17">
        <v>881.06100000000004</v>
      </c>
      <c r="E538" s="17">
        <v>883.60900000000004</v>
      </c>
      <c r="F538" s="17">
        <v>893.327</v>
      </c>
      <c r="G538" s="17">
        <v>912.23599999999999</v>
      </c>
      <c r="H538" s="17">
        <v>889.25199999999995</v>
      </c>
      <c r="I538" s="17">
        <v>877.91399999999999</v>
      </c>
      <c r="J538" s="17">
        <v>883.72799999999995</v>
      </c>
      <c r="K538" s="17">
        <v>886.13499999999999</v>
      </c>
      <c r="L538" s="17">
        <v>881.89700000000005</v>
      </c>
      <c r="M538" s="17">
        <v>873.97699999999998</v>
      </c>
      <c r="N538" s="17">
        <v>836.33799999999997</v>
      </c>
      <c r="O538" s="17">
        <v>928.82100000000003</v>
      </c>
      <c r="P538" s="17">
        <v>915.54300000000001</v>
      </c>
      <c r="Q538" s="17">
        <v>899.32299999999998</v>
      </c>
      <c r="R538" s="17">
        <v>902.74199999999996</v>
      </c>
      <c r="S538" s="17">
        <v>914.70799999999997</v>
      </c>
      <c r="T538" s="17">
        <v>973.16200000000003</v>
      </c>
      <c r="U538" s="17">
        <v>942.274</v>
      </c>
      <c r="V538" s="17">
        <v>912.39300000000003</v>
      </c>
      <c r="W538" s="17">
        <v>862.82</v>
      </c>
      <c r="X538" s="17">
        <v>890.00099999999998</v>
      </c>
      <c r="Y538" s="17">
        <v>881.43200000000002</v>
      </c>
      <c r="Z538" s="17">
        <v>915.59900000000005</v>
      </c>
      <c r="AA538" s="17">
        <v>953.95100000000002</v>
      </c>
      <c r="AB538" s="17">
        <v>862.32799999999997</v>
      </c>
      <c r="AC538" s="17">
        <v>888.74</v>
      </c>
      <c r="AD538" s="17">
        <v>955.02499999999998</v>
      </c>
      <c r="AE538" s="17">
        <v>947.12</v>
      </c>
      <c r="AF538" s="17">
        <v>945.37699999999995</v>
      </c>
      <c r="AG538" s="17">
        <v>971.87199999999996</v>
      </c>
      <c r="AH538" s="17">
        <v>971.87199999999996</v>
      </c>
      <c r="AI538" s="17">
        <v>971.87199999999996</v>
      </c>
      <c r="AJ538" s="17">
        <v>912.78099999999995</v>
      </c>
      <c r="AK538" s="17">
        <v>943.81700000000001</v>
      </c>
      <c r="AL538" s="17">
        <v>945.49199999999996</v>
      </c>
      <c r="AM538" s="17">
        <v>976.11699999999996</v>
      </c>
      <c r="AN538" s="17">
        <v>976.11699999999996</v>
      </c>
      <c r="AO538" s="17">
        <v>960.30100000000004</v>
      </c>
      <c r="AP538" s="17">
        <v>969.54499999999996</v>
      </c>
    </row>
    <row r="539" spans="1:42" x14ac:dyDescent="0.35">
      <c r="A539" s="52"/>
      <c r="B539" s="17">
        <v>846.29600000000005</v>
      </c>
      <c r="C539" s="17">
        <v>846.29600000000005</v>
      </c>
      <c r="D539" s="17">
        <v>881.66499999999996</v>
      </c>
      <c r="E539" s="17">
        <v>884.37900000000002</v>
      </c>
      <c r="F539" s="17">
        <v>893.89599999999996</v>
      </c>
      <c r="G539" s="17">
        <v>912.64499999999998</v>
      </c>
      <c r="H539" s="17">
        <v>889.59500000000003</v>
      </c>
      <c r="I539" s="17">
        <v>878.12400000000002</v>
      </c>
      <c r="J539" s="17">
        <v>883.79600000000005</v>
      </c>
      <c r="K539" s="17">
        <v>886.27099999999996</v>
      </c>
      <c r="L539" s="17">
        <v>882.51199999999994</v>
      </c>
      <c r="M539" s="17">
        <v>874.06799999999998</v>
      </c>
      <c r="N539" s="17">
        <v>836.82</v>
      </c>
      <c r="O539" s="17">
        <v>930.55499999999995</v>
      </c>
      <c r="P539" s="17">
        <v>915.75599999999997</v>
      </c>
      <c r="Q539" s="17">
        <v>899.34799999999996</v>
      </c>
      <c r="R539" s="17">
        <v>902.755</v>
      </c>
      <c r="S539" s="17">
        <v>914.73</v>
      </c>
      <c r="T539" s="17">
        <v>973.37800000000004</v>
      </c>
      <c r="U539" s="17">
        <v>943.12199999999996</v>
      </c>
      <c r="V539" s="17">
        <v>912.45799999999997</v>
      </c>
      <c r="W539" s="17">
        <v>863.29200000000003</v>
      </c>
      <c r="X539" s="17">
        <v>891.18600000000004</v>
      </c>
      <c r="Y539" s="17">
        <v>883.16200000000003</v>
      </c>
      <c r="Z539" s="17">
        <v>917.26599999999996</v>
      </c>
      <c r="AA539" s="17">
        <v>954.28200000000004</v>
      </c>
      <c r="AB539" s="17">
        <v>863.08900000000006</v>
      </c>
      <c r="AC539" s="17">
        <v>890.11900000000003</v>
      </c>
      <c r="AD539" s="17">
        <v>955.18100000000004</v>
      </c>
      <c r="AE539" s="17">
        <v>947.71500000000003</v>
      </c>
      <c r="AF539" s="17">
        <v>945.81799999999998</v>
      </c>
      <c r="AG539" s="17">
        <v>972.01</v>
      </c>
      <c r="AH539" s="17">
        <v>972.01</v>
      </c>
      <c r="AI539" s="17">
        <v>972.01</v>
      </c>
      <c r="AJ539" s="17">
        <v>913.57</v>
      </c>
      <c r="AK539" s="17">
        <v>944.44799999999998</v>
      </c>
      <c r="AL539" s="17">
        <v>946.51400000000001</v>
      </c>
      <c r="AM539" s="17">
        <v>976.53800000000001</v>
      </c>
      <c r="AN539" s="17">
        <v>976.53800000000001</v>
      </c>
      <c r="AO539" s="17">
        <v>960.61699999999996</v>
      </c>
      <c r="AP539" s="17">
        <v>970.82500000000005</v>
      </c>
    </row>
    <row r="540" spans="1:42" x14ac:dyDescent="0.35">
      <c r="A540" s="52"/>
      <c r="B540" s="17">
        <v>847.33299999999997</v>
      </c>
      <c r="C540" s="17">
        <v>847.33299999999997</v>
      </c>
      <c r="D540" s="17">
        <v>882.09799999999996</v>
      </c>
      <c r="E540" s="17">
        <v>885.18499999999995</v>
      </c>
      <c r="F540" s="17">
        <v>893.98699999999997</v>
      </c>
      <c r="G540" s="17">
        <v>912.82299999999998</v>
      </c>
      <c r="H540" s="17">
        <v>889.68899999999996</v>
      </c>
      <c r="I540" s="17">
        <v>878.92499999999995</v>
      </c>
      <c r="J540" s="17">
        <v>883.97400000000005</v>
      </c>
      <c r="K540" s="17">
        <v>886.58799999999997</v>
      </c>
      <c r="L540" s="17">
        <v>882.59299999999996</v>
      </c>
      <c r="M540" s="17">
        <v>874.17700000000002</v>
      </c>
      <c r="N540" s="17">
        <v>836.88599999999997</v>
      </c>
      <c r="O540" s="17">
        <v>930.55899999999997</v>
      </c>
      <c r="P540" s="17">
        <v>915.827</v>
      </c>
      <c r="Q540" s="17">
        <v>899.68200000000002</v>
      </c>
      <c r="R540" s="17">
        <v>903.25900000000001</v>
      </c>
      <c r="S540" s="17">
        <v>915.06799999999998</v>
      </c>
      <c r="T540" s="17">
        <v>973.41499999999996</v>
      </c>
      <c r="U540" s="17">
        <v>943.85</v>
      </c>
      <c r="V540" s="17">
        <v>913.59</v>
      </c>
      <c r="W540" s="17">
        <v>863.57100000000003</v>
      </c>
      <c r="X540" s="17">
        <v>891.19200000000001</v>
      </c>
      <c r="Y540" s="17">
        <v>883.54200000000003</v>
      </c>
      <c r="Z540" s="17">
        <v>919.43899999999996</v>
      </c>
      <c r="AA540" s="17">
        <v>954.39599999999996</v>
      </c>
      <c r="AB540" s="17">
        <v>863.44200000000001</v>
      </c>
      <c r="AC540" s="17">
        <v>892.06200000000001</v>
      </c>
      <c r="AD540" s="17">
        <v>955.74800000000005</v>
      </c>
      <c r="AE540" s="17">
        <v>948.26900000000001</v>
      </c>
      <c r="AF540" s="17">
        <v>946.15300000000002</v>
      </c>
      <c r="AG540" s="17">
        <v>972.16800000000001</v>
      </c>
      <c r="AH540" s="17">
        <v>972.16800000000001</v>
      </c>
      <c r="AI540" s="17">
        <v>972.16800000000001</v>
      </c>
      <c r="AJ540" s="17">
        <v>913.81299999999999</v>
      </c>
      <c r="AK540" s="17">
        <v>944.83100000000002</v>
      </c>
      <c r="AL540" s="17">
        <v>947.29499999999996</v>
      </c>
      <c r="AM540" s="17">
        <v>976.649</v>
      </c>
      <c r="AN540" s="17">
        <v>976.649</v>
      </c>
      <c r="AO540" s="17">
        <v>960.803</v>
      </c>
      <c r="AP540" s="17">
        <v>972.43</v>
      </c>
    </row>
    <row r="541" spans="1:42" x14ac:dyDescent="0.35">
      <c r="A541" s="52"/>
      <c r="B541" s="17">
        <v>847.49900000000002</v>
      </c>
      <c r="C541" s="17">
        <v>847.49900000000002</v>
      </c>
      <c r="D541" s="17">
        <v>882.39400000000001</v>
      </c>
      <c r="E541" s="17">
        <v>885.35199999999998</v>
      </c>
      <c r="F541" s="17">
        <v>894.17399999999998</v>
      </c>
      <c r="G541" s="17">
        <v>913.005</v>
      </c>
      <c r="H541" s="17">
        <v>889.69500000000005</v>
      </c>
      <c r="I541" s="17">
        <v>878.92700000000002</v>
      </c>
      <c r="J541" s="17">
        <v>884.18299999999999</v>
      </c>
      <c r="K541" s="17">
        <v>887.08799999999997</v>
      </c>
      <c r="L541" s="17">
        <v>882.83100000000002</v>
      </c>
      <c r="M541" s="17">
        <v>874.95500000000004</v>
      </c>
      <c r="N541" s="17">
        <v>837.00400000000002</v>
      </c>
      <c r="O541" s="17">
        <v>930.59</v>
      </c>
      <c r="P541" s="17">
        <v>916.03300000000002</v>
      </c>
      <c r="Q541" s="17">
        <v>900.09699999999998</v>
      </c>
      <c r="R541" s="17">
        <v>903.66200000000003</v>
      </c>
      <c r="S541" s="17">
        <v>917.69299999999998</v>
      </c>
      <c r="T541" s="17">
        <v>973.56</v>
      </c>
      <c r="U541" s="17">
        <v>944.45</v>
      </c>
      <c r="V541" s="17">
        <v>913.70399999999995</v>
      </c>
      <c r="W541" s="17">
        <v>864.05700000000002</v>
      </c>
      <c r="X541" s="17">
        <v>891.70399999999995</v>
      </c>
      <c r="Y541" s="17">
        <v>883.54899999999998</v>
      </c>
      <c r="Z541" s="17">
        <v>919.60400000000004</v>
      </c>
      <c r="AA541" s="17">
        <v>954.99900000000002</v>
      </c>
      <c r="AB541" s="17">
        <v>863.596</v>
      </c>
      <c r="AC541" s="17">
        <v>892.346</v>
      </c>
      <c r="AD541" s="17">
        <v>955.75199999999995</v>
      </c>
      <c r="AE541" s="17">
        <v>949.73</v>
      </c>
      <c r="AF541" s="17">
        <v>946.61699999999996</v>
      </c>
      <c r="AG541" s="17">
        <v>972.19100000000003</v>
      </c>
      <c r="AH541" s="17">
        <v>972.19100000000003</v>
      </c>
      <c r="AI541" s="17">
        <v>972.19100000000003</v>
      </c>
      <c r="AJ541" s="17">
        <v>913.83199999999999</v>
      </c>
      <c r="AK541" s="17">
        <v>945.73099999999999</v>
      </c>
      <c r="AL541" s="17">
        <v>947.94299999999998</v>
      </c>
      <c r="AM541" s="17">
        <v>977.14599999999996</v>
      </c>
      <c r="AN541" s="17">
        <v>977.14599999999996</v>
      </c>
      <c r="AO541" s="17">
        <v>961.27300000000002</v>
      </c>
      <c r="AP541" s="17">
        <v>972.46400000000006</v>
      </c>
    </row>
    <row r="542" spans="1:42" x14ac:dyDescent="0.35">
      <c r="A542" s="52"/>
      <c r="B542" s="17">
        <v>847.67399999999998</v>
      </c>
      <c r="C542" s="17">
        <v>847.67399999999998</v>
      </c>
      <c r="D542" s="17">
        <v>882.471</v>
      </c>
      <c r="E542" s="17">
        <v>885.79100000000005</v>
      </c>
      <c r="F542" s="17">
        <v>894.32500000000005</v>
      </c>
      <c r="G542" s="17">
        <v>913.25800000000004</v>
      </c>
      <c r="H542" s="17">
        <v>889.899</v>
      </c>
      <c r="I542" s="17">
        <v>879.57100000000003</v>
      </c>
      <c r="J542" s="17">
        <v>884.65899999999999</v>
      </c>
      <c r="K542" s="17">
        <v>887.09299999999996</v>
      </c>
      <c r="L542" s="17">
        <v>882.87800000000004</v>
      </c>
      <c r="M542" s="17">
        <v>874.97500000000002</v>
      </c>
      <c r="N542" s="17">
        <v>837.07600000000002</v>
      </c>
      <c r="O542" s="17">
        <v>930.68899999999996</v>
      </c>
      <c r="P542" s="17">
        <v>916.75099999999998</v>
      </c>
      <c r="Q542" s="17">
        <v>900.10199999999998</v>
      </c>
      <c r="R542" s="17">
        <v>904.13199999999995</v>
      </c>
      <c r="S542" s="17">
        <v>917.721</v>
      </c>
      <c r="T542" s="17">
        <v>975.10199999999998</v>
      </c>
      <c r="U542" s="17">
        <v>944.96400000000006</v>
      </c>
      <c r="V542" s="17">
        <v>914.26700000000005</v>
      </c>
      <c r="W542" s="17">
        <v>865.06</v>
      </c>
      <c r="X542" s="17">
        <v>893.18200000000002</v>
      </c>
      <c r="Y542" s="17">
        <v>883.73800000000006</v>
      </c>
      <c r="Z542" s="17">
        <v>920.64200000000005</v>
      </c>
      <c r="AA542" s="17">
        <v>955.20699999999999</v>
      </c>
      <c r="AB542" s="17">
        <v>863.93100000000004</v>
      </c>
      <c r="AC542" s="17">
        <v>892.35299999999995</v>
      </c>
      <c r="AD542" s="17">
        <v>956.01</v>
      </c>
      <c r="AE542" s="17">
        <v>950.00800000000004</v>
      </c>
      <c r="AF542" s="17">
        <v>946.73800000000006</v>
      </c>
      <c r="AG542" s="17">
        <v>972.55399999999997</v>
      </c>
      <c r="AH542" s="17">
        <v>972.55399999999997</v>
      </c>
      <c r="AI542" s="17">
        <v>972.55399999999997</v>
      </c>
      <c r="AJ542" s="17">
        <v>913.84699999999998</v>
      </c>
      <c r="AK542" s="17">
        <v>945.87199999999996</v>
      </c>
      <c r="AL542" s="17">
        <v>948.10500000000002</v>
      </c>
      <c r="AM542" s="17">
        <v>977.88300000000004</v>
      </c>
      <c r="AN542" s="17">
        <v>977.88300000000004</v>
      </c>
      <c r="AO542" s="17">
        <v>962.82799999999997</v>
      </c>
      <c r="AP542" s="17">
        <v>973.83500000000004</v>
      </c>
    </row>
    <row r="543" spans="1:42" x14ac:dyDescent="0.35">
      <c r="A543" s="52"/>
      <c r="B543" s="17">
        <v>847.72500000000002</v>
      </c>
      <c r="C543" s="17">
        <v>847.72500000000002</v>
      </c>
      <c r="D543" s="17">
        <v>882.98299999999995</v>
      </c>
      <c r="E543" s="17">
        <v>885.88800000000003</v>
      </c>
      <c r="F543" s="17">
        <v>894.87199999999996</v>
      </c>
      <c r="G543" s="17">
        <v>913.33</v>
      </c>
      <c r="H543" s="17">
        <v>890.27099999999996</v>
      </c>
      <c r="I543" s="17">
        <v>879.577</v>
      </c>
      <c r="J543" s="17">
        <v>885.54700000000003</v>
      </c>
      <c r="K543" s="17">
        <v>887.495</v>
      </c>
      <c r="L543" s="17">
        <v>883.03700000000003</v>
      </c>
      <c r="M543" s="17">
        <v>874.97699999999998</v>
      </c>
      <c r="N543" s="17">
        <v>837.69</v>
      </c>
      <c r="O543" s="17">
        <v>930.73900000000003</v>
      </c>
      <c r="P543" s="17">
        <v>916.80600000000004</v>
      </c>
      <c r="Q543" s="17">
        <v>900.29100000000005</v>
      </c>
      <c r="R543" s="17">
        <v>904.40599999999995</v>
      </c>
      <c r="S543" s="17">
        <v>918.36099999999999</v>
      </c>
      <c r="T543" s="17">
        <v>975.14800000000002</v>
      </c>
      <c r="U543" s="17">
        <v>945.12599999999998</v>
      </c>
      <c r="V543" s="17">
        <v>914.78300000000002</v>
      </c>
      <c r="W543" s="17">
        <v>865.48800000000006</v>
      </c>
      <c r="X543" s="17">
        <v>895.83299999999997</v>
      </c>
      <c r="Y543" s="17">
        <v>884.19500000000005</v>
      </c>
      <c r="Z543" s="17">
        <v>920.71199999999999</v>
      </c>
      <c r="AA543" s="17">
        <v>956.64400000000001</v>
      </c>
      <c r="AB543" s="17">
        <v>864.54700000000003</v>
      </c>
      <c r="AC543" s="17">
        <v>892.48900000000003</v>
      </c>
      <c r="AD543" s="17">
        <v>956.31200000000001</v>
      </c>
      <c r="AE543" s="17">
        <v>950.21199999999999</v>
      </c>
      <c r="AF543" s="17">
        <v>947.04700000000003</v>
      </c>
      <c r="AG543" s="17">
        <v>972.69100000000003</v>
      </c>
      <c r="AH543" s="17">
        <v>972.69100000000003</v>
      </c>
      <c r="AI543" s="17">
        <v>972.69100000000003</v>
      </c>
      <c r="AJ543" s="17">
        <v>914.65899999999999</v>
      </c>
      <c r="AK543" s="17">
        <v>946.13800000000003</v>
      </c>
      <c r="AL543" s="17">
        <v>949.07</v>
      </c>
      <c r="AM543" s="17">
        <v>978.11800000000005</v>
      </c>
      <c r="AN543" s="17">
        <v>978.11800000000005</v>
      </c>
      <c r="AO543" s="17">
        <v>964.471</v>
      </c>
      <c r="AP543" s="17">
        <v>974.15700000000004</v>
      </c>
    </row>
    <row r="544" spans="1:42" x14ac:dyDescent="0.35">
      <c r="A544" s="52"/>
      <c r="B544" s="17">
        <v>847.78800000000001</v>
      </c>
      <c r="C544" s="17">
        <v>847.78800000000001</v>
      </c>
      <c r="D544" s="17">
        <v>884.03800000000001</v>
      </c>
      <c r="E544" s="17">
        <v>885.89</v>
      </c>
      <c r="F544" s="17">
        <v>895.49199999999996</v>
      </c>
      <c r="G544" s="17">
        <v>913.66300000000001</v>
      </c>
      <c r="H544" s="17">
        <v>890.70299999999997</v>
      </c>
      <c r="I544" s="17">
        <v>879.58500000000004</v>
      </c>
      <c r="J544" s="17">
        <v>885.55100000000004</v>
      </c>
      <c r="K544" s="17">
        <v>887.58600000000001</v>
      </c>
      <c r="L544" s="17">
        <v>883.39700000000005</v>
      </c>
      <c r="M544" s="17">
        <v>875.35699999999997</v>
      </c>
      <c r="N544" s="17">
        <v>838.31100000000004</v>
      </c>
      <c r="O544" s="17">
        <v>930.86199999999997</v>
      </c>
      <c r="P544" s="17">
        <v>917.84900000000005</v>
      </c>
      <c r="Q544" s="17">
        <v>901.125</v>
      </c>
      <c r="R544" s="17">
        <v>904.54700000000003</v>
      </c>
      <c r="S544" s="17">
        <v>918.47799999999995</v>
      </c>
      <c r="T544" s="17">
        <v>976.34400000000005</v>
      </c>
      <c r="U544" s="17">
        <v>945.21</v>
      </c>
      <c r="V544" s="17">
        <v>916.096</v>
      </c>
      <c r="W544" s="17">
        <v>865.90800000000002</v>
      </c>
      <c r="X544" s="17">
        <v>897.20899999999995</v>
      </c>
      <c r="Y544" s="17">
        <v>884.697</v>
      </c>
      <c r="Z544" s="17">
        <v>921.25699999999995</v>
      </c>
      <c r="AA544" s="17">
        <v>957.096</v>
      </c>
      <c r="AB544" s="17">
        <v>866.59100000000001</v>
      </c>
      <c r="AC544" s="17">
        <v>893.80799999999999</v>
      </c>
      <c r="AD544" s="17">
        <v>956.69799999999998</v>
      </c>
      <c r="AE544" s="17">
        <v>950.63099999999997</v>
      </c>
      <c r="AF544" s="17">
        <v>947.70799999999997</v>
      </c>
      <c r="AG544" s="17">
        <v>973.05499999999995</v>
      </c>
      <c r="AH544" s="17">
        <v>973.05499999999995</v>
      </c>
      <c r="AI544" s="17">
        <v>973.05499999999995</v>
      </c>
      <c r="AJ544" s="17">
        <v>914.70100000000002</v>
      </c>
      <c r="AK544" s="17">
        <v>946.39599999999996</v>
      </c>
      <c r="AL544" s="17">
        <v>949.303</v>
      </c>
      <c r="AM544" s="17">
        <v>978.47500000000002</v>
      </c>
      <c r="AN544" s="17">
        <v>978.47500000000002</v>
      </c>
      <c r="AO544" s="17">
        <v>967.13099999999997</v>
      </c>
      <c r="AP544" s="17">
        <v>974.67</v>
      </c>
    </row>
    <row r="545" spans="1:42" x14ac:dyDescent="0.35">
      <c r="A545" s="52"/>
      <c r="B545" s="17">
        <v>848.31799999999998</v>
      </c>
      <c r="C545" s="17">
        <v>848.31799999999998</v>
      </c>
      <c r="D545" s="17">
        <v>885.01700000000005</v>
      </c>
      <c r="E545" s="17">
        <v>887.452</v>
      </c>
      <c r="F545" s="17">
        <v>896.26700000000005</v>
      </c>
      <c r="G545" s="17">
        <v>913.80799999999999</v>
      </c>
      <c r="H545" s="17">
        <v>890.70799999999997</v>
      </c>
      <c r="I545" s="17">
        <v>880.18899999999996</v>
      </c>
      <c r="J545" s="17">
        <v>886.17200000000003</v>
      </c>
      <c r="K545" s="17">
        <v>887.62300000000005</v>
      </c>
      <c r="L545" s="17">
        <v>883.67899999999997</v>
      </c>
      <c r="M545" s="17">
        <v>875.47500000000002</v>
      </c>
      <c r="N545" s="17">
        <v>838.54</v>
      </c>
      <c r="O545" s="17">
        <v>931.50199999999995</v>
      </c>
      <c r="P545" s="17">
        <v>918.13400000000001</v>
      </c>
      <c r="Q545" s="17">
        <v>902.18299999999999</v>
      </c>
      <c r="R545" s="17">
        <v>905.55499999999995</v>
      </c>
      <c r="S545" s="17">
        <v>919.33900000000006</v>
      </c>
      <c r="T545" s="17">
        <v>976.83699999999999</v>
      </c>
      <c r="U545" s="17">
        <v>945.46400000000006</v>
      </c>
      <c r="V545" s="17">
        <v>916.27800000000002</v>
      </c>
      <c r="W545" s="17">
        <v>866.97500000000002</v>
      </c>
      <c r="X545" s="17">
        <v>897.50300000000004</v>
      </c>
      <c r="Y545" s="17">
        <v>884.78399999999999</v>
      </c>
      <c r="Z545" s="17">
        <v>921.63300000000004</v>
      </c>
      <c r="AA545" s="17">
        <v>957.99</v>
      </c>
      <c r="AB545" s="17">
        <v>867.15</v>
      </c>
      <c r="AC545" s="17">
        <v>896.72</v>
      </c>
      <c r="AD545" s="17">
        <v>956.96699999999998</v>
      </c>
      <c r="AE545" s="17">
        <v>950.85599999999999</v>
      </c>
      <c r="AF545" s="17">
        <v>947.97</v>
      </c>
      <c r="AG545" s="17">
        <v>973.39300000000003</v>
      </c>
      <c r="AH545" s="17">
        <v>973.39300000000003</v>
      </c>
      <c r="AI545" s="17">
        <v>973.39300000000003</v>
      </c>
      <c r="AJ545" s="17">
        <v>916.03599999999994</v>
      </c>
      <c r="AK545" s="17">
        <v>948.149</v>
      </c>
      <c r="AL545" s="17">
        <v>949.375</v>
      </c>
      <c r="AM545" s="17">
        <v>978.61900000000003</v>
      </c>
      <c r="AN545" s="17">
        <v>978.61900000000003</v>
      </c>
      <c r="AO545" s="17">
        <v>968.10500000000002</v>
      </c>
      <c r="AP545" s="17">
        <v>975.04600000000005</v>
      </c>
    </row>
    <row r="546" spans="1:42" x14ac:dyDescent="0.35">
      <c r="A546" s="52"/>
      <c r="B546" s="17">
        <v>849.875</v>
      </c>
      <c r="C546" s="17">
        <v>849.875</v>
      </c>
      <c r="D546" s="17">
        <v>885.22900000000004</v>
      </c>
      <c r="E546" s="17">
        <v>887.63300000000004</v>
      </c>
      <c r="F546" s="17">
        <v>896.51300000000003</v>
      </c>
      <c r="G546" s="17">
        <v>914.13699999999994</v>
      </c>
      <c r="H546" s="17">
        <v>891.04300000000001</v>
      </c>
      <c r="I546" s="17">
        <v>880.91499999999996</v>
      </c>
      <c r="J546" s="17">
        <v>886.35699999999997</v>
      </c>
      <c r="K546" s="17">
        <v>887.93899999999996</v>
      </c>
      <c r="L546" s="17">
        <v>884.34799999999996</v>
      </c>
      <c r="M546" s="17">
        <v>875.928</v>
      </c>
      <c r="N546" s="17">
        <v>840.6</v>
      </c>
      <c r="O546" s="17">
        <v>932.09100000000001</v>
      </c>
      <c r="P546" s="17">
        <v>918.34500000000003</v>
      </c>
      <c r="Q546" s="17">
        <v>902.51199999999994</v>
      </c>
      <c r="R546" s="17">
        <v>905.85500000000002</v>
      </c>
      <c r="S546" s="17">
        <v>919.53099999999995</v>
      </c>
      <c r="T546" s="17">
        <v>977.31700000000001</v>
      </c>
      <c r="U546" s="17">
        <v>946.61400000000003</v>
      </c>
      <c r="V546" s="17">
        <v>916.72</v>
      </c>
      <c r="W546" s="17">
        <v>867.11199999999997</v>
      </c>
      <c r="X546" s="17">
        <v>897.63</v>
      </c>
      <c r="Y546" s="17">
        <v>885.57399999999996</v>
      </c>
      <c r="Z546" s="17">
        <v>922.23500000000001</v>
      </c>
      <c r="AA546" s="17">
        <v>959.62900000000002</v>
      </c>
      <c r="AB546" s="17">
        <v>867.73900000000003</v>
      </c>
      <c r="AC546" s="17">
        <v>897.37400000000002</v>
      </c>
      <c r="AD546" s="17">
        <v>957.25300000000004</v>
      </c>
      <c r="AE546" s="17">
        <v>951.32799999999997</v>
      </c>
      <c r="AF546" s="17">
        <v>948.28700000000003</v>
      </c>
      <c r="AG546" s="17">
        <v>973.56</v>
      </c>
      <c r="AH546" s="17">
        <v>973.56</v>
      </c>
      <c r="AI546" s="17">
        <v>973.56</v>
      </c>
      <c r="AJ546" s="17">
        <v>916.18</v>
      </c>
      <c r="AK546" s="17">
        <v>948.31399999999996</v>
      </c>
      <c r="AL546" s="17">
        <v>949.99699999999996</v>
      </c>
      <c r="AM546" s="17">
        <v>978.86099999999999</v>
      </c>
      <c r="AN546" s="17">
        <v>978.86099999999999</v>
      </c>
      <c r="AO546" s="17">
        <v>970.471</v>
      </c>
      <c r="AP546" s="17">
        <v>975.48800000000006</v>
      </c>
    </row>
    <row r="547" spans="1:42" x14ac:dyDescent="0.35">
      <c r="A547" s="52"/>
      <c r="B547" s="17">
        <v>850.12300000000005</v>
      </c>
      <c r="C547" s="17">
        <v>850.12300000000005</v>
      </c>
      <c r="D547" s="17">
        <v>885.33799999999997</v>
      </c>
      <c r="E547" s="17">
        <v>887.74699999999996</v>
      </c>
      <c r="F547" s="17">
        <v>896.58900000000006</v>
      </c>
      <c r="G547" s="17">
        <v>914.21699999999998</v>
      </c>
      <c r="H547" s="17">
        <v>891.05200000000002</v>
      </c>
      <c r="I547" s="17">
        <v>881.25199999999995</v>
      </c>
      <c r="J547" s="17">
        <v>886.95299999999997</v>
      </c>
      <c r="K547" s="17">
        <v>888.18700000000001</v>
      </c>
      <c r="L547" s="17">
        <v>884.57100000000003</v>
      </c>
      <c r="M547" s="17">
        <v>876.05100000000004</v>
      </c>
      <c r="N547" s="17">
        <v>844.35299999999995</v>
      </c>
      <c r="O547" s="17">
        <v>932.149</v>
      </c>
      <c r="P547" s="17">
        <v>918.54200000000003</v>
      </c>
      <c r="Q547" s="17">
        <v>902.71199999999999</v>
      </c>
      <c r="R547" s="17">
        <v>906.56600000000003</v>
      </c>
      <c r="S547" s="17">
        <v>920.375</v>
      </c>
      <c r="T547" s="17">
        <v>977.82299999999998</v>
      </c>
      <c r="U547" s="17">
        <v>947.13199999999995</v>
      </c>
      <c r="V547" s="17">
        <v>916.94</v>
      </c>
      <c r="W547" s="17">
        <v>867.60699999999997</v>
      </c>
      <c r="X547" s="17">
        <v>897.85799999999995</v>
      </c>
      <c r="Y547" s="17">
        <v>886.16899999999998</v>
      </c>
      <c r="Z547" s="17">
        <v>922.31399999999996</v>
      </c>
      <c r="AA547" s="17">
        <v>959.72699999999998</v>
      </c>
      <c r="AB547" s="17">
        <v>868.17700000000002</v>
      </c>
      <c r="AC547" s="17">
        <v>897.41</v>
      </c>
      <c r="AD547" s="17">
        <v>957.59100000000001</v>
      </c>
      <c r="AE547" s="17">
        <v>951.65200000000004</v>
      </c>
      <c r="AF547" s="17">
        <v>948.40899999999999</v>
      </c>
      <c r="AG547" s="17">
        <v>973.60400000000004</v>
      </c>
      <c r="AH547" s="17">
        <v>973.60400000000004</v>
      </c>
      <c r="AI547" s="17">
        <v>973.60400000000004</v>
      </c>
      <c r="AJ547" s="17">
        <v>916.37599999999998</v>
      </c>
      <c r="AK547" s="17">
        <v>948.64300000000003</v>
      </c>
      <c r="AL547" s="17">
        <v>950.15700000000004</v>
      </c>
      <c r="AM547" s="17">
        <v>979.65300000000002</v>
      </c>
      <c r="AN547" s="17">
        <v>979.65300000000002</v>
      </c>
      <c r="AO547" s="17">
        <v>971.245</v>
      </c>
      <c r="AP547" s="17">
        <v>975.96100000000001</v>
      </c>
    </row>
    <row r="548" spans="1:42" x14ac:dyDescent="0.35">
      <c r="A548" s="52"/>
      <c r="B548" s="17">
        <v>850.38599999999997</v>
      </c>
      <c r="C548" s="17">
        <v>850.38599999999997</v>
      </c>
      <c r="D548" s="17">
        <v>886.25199999999995</v>
      </c>
      <c r="E548" s="17">
        <v>888.33199999999999</v>
      </c>
      <c r="F548" s="17">
        <v>896.71100000000001</v>
      </c>
      <c r="G548" s="17">
        <v>915.18200000000002</v>
      </c>
      <c r="H548" s="17">
        <v>891.36199999999997</v>
      </c>
      <c r="I548" s="17">
        <v>883.06100000000004</v>
      </c>
      <c r="J548" s="17">
        <v>887.221</v>
      </c>
      <c r="K548" s="17">
        <v>888.74400000000003</v>
      </c>
      <c r="L548" s="17">
        <v>884.97900000000004</v>
      </c>
      <c r="M548" s="17">
        <v>876.24</v>
      </c>
      <c r="N548" s="17">
        <v>844.37099999999998</v>
      </c>
      <c r="O548" s="17">
        <v>932.18700000000001</v>
      </c>
      <c r="P548" s="17">
        <v>918.89099999999996</v>
      </c>
      <c r="Q548" s="17">
        <v>903.36699999999996</v>
      </c>
      <c r="R548" s="17">
        <v>907.08</v>
      </c>
      <c r="S548" s="17">
        <v>920.42600000000004</v>
      </c>
      <c r="T548" s="17">
        <v>979.19500000000005</v>
      </c>
      <c r="U548" s="17">
        <v>947.22799999999995</v>
      </c>
      <c r="V548" s="17">
        <v>917.03599999999994</v>
      </c>
      <c r="W548" s="17">
        <v>868.43</v>
      </c>
      <c r="X548" s="17">
        <v>900.46299999999997</v>
      </c>
      <c r="Y548" s="17">
        <v>886.19100000000003</v>
      </c>
      <c r="Z548" s="17">
        <v>922.66800000000001</v>
      </c>
      <c r="AA548" s="17">
        <v>960.29300000000001</v>
      </c>
      <c r="AB548" s="17">
        <v>869.17399999999998</v>
      </c>
      <c r="AC548" s="17">
        <v>898.553</v>
      </c>
      <c r="AD548" s="17">
        <v>958.20699999999999</v>
      </c>
      <c r="AE548" s="17">
        <v>951.90899999999999</v>
      </c>
      <c r="AF548" s="17">
        <v>948.64300000000003</v>
      </c>
      <c r="AG548" s="17">
        <v>974.19</v>
      </c>
      <c r="AH548" s="17">
        <v>974.19</v>
      </c>
      <c r="AI548" s="17">
        <v>974.19</v>
      </c>
      <c r="AJ548" s="17">
        <v>916.95899999999995</v>
      </c>
      <c r="AK548" s="17">
        <v>949.64800000000002</v>
      </c>
      <c r="AL548" s="17">
        <v>950.327</v>
      </c>
      <c r="AM548" s="17">
        <v>979.72400000000005</v>
      </c>
      <c r="AN548" s="17">
        <v>979.72400000000005</v>
      </c>
      <c r="AO548" s="17">
        <v>972.68100000000004</v>
      </c>
      <c r="AP548" s="17">
        <v>977.11199999999997</v>
      </c>
    </row>
    <row r="549" spans="1:42" x14ac:dyDescent="0.35">
      <c r="A549" s="52"/>
      <c r="B549" s="17">
        <v>850.47699999999998</v>
      </c>
      <c r="C549" s="17">
        <v>850.47699999999998</v>
      </c>
      <c r="D549" s="17">
        <v>886.60900000000004</v>
      </c>
      <c r="E549" s="17">
        <v>888.61400000000003</v>
      </c>
      <c r="F549" s="17">
        <v>897.01700000000005</v>
      </c>
      <c r="G549" s="17">
        <v>915.58799999999997</v>
      </c>
      <c r="H549" s="17">
        <v>891.63599999999997</v>
      </c>
      <c r="I549" s="17">
        <v>884.24699999999996</v>
      </c>
      <c r="J549" s="17">
        <v>887.24400000000003</v>
      </c>
      <c r="K549" s="17">
        <v>889.74400000000003</v>
      </c>
      <c r="L549" s="17">
        <v>884.98</v>
      </c>
      <c r="M549" s="17">
        <v>876.36699999999996</v>
      </c>
      <c r="N549" s="17">
        <v>844.59900000000005</v>
      </c>
      <c r="O549" s="17">
        <v>934.33299999999997</v>
      </c>
      <c r="P549" s="17">
        <v>919.33</v>
      </c>
      <c r="Q549" s="17">
        <v>903.51199999999994</v>
      </c>
      <c r="R549" s="17">
        <v>907.245</v>
      </c>
      <c r="S549" s="17">
        <v>920.58100000000002</v>
      </c>
      <c r="T549" s="17">
        <v>980.43799999999999</v>
      </c>
      <c r="U549" s="17">
        <v>947.77200000000005</v>
      </c>
      <c r="V549" s="17">
        <v>917.21699999999998</v>
      </c>
      <c r="W549" s="17">
        <v>868.47199999999998</v>
      </c>
      <c r="X549" s="17">
        <v>901.39</v>
      </c>
      <c r="Y549" s="17">
        <v>886.68899999999996</v>
      </c>
      <c r="Z549" s="17">
        <v>924.05700000000002</v>
      </c>
      <c r="AA549" s="17">
        <v>961.37099999999998</v>
      </c>
      <c r="AB549" s="17">
        <v>869.66700000000003</v>
      </c>
      <c r="AC549" s="17">
        <v>899.50099999999998</v>
      </c>
      <c r="AD549" s="17">
        <v>958.31899999999996</v>
      </c>
      <c r="AE549" s="17">
        <v>952.36699999999996</v>
      </c>
      <c r="AF549" s="17">
        <v>949.20500000000004</v>
      </c>
      <c r="AG549" s="17">
        <v>974.30799999999999</v>
      </c>
      <c r="AH549" s="17">
        <v>974.30799999999999</v>
      </c>
      <c r="AI549" s="17">
        <v>974.30799999999999</v>
      </c>
      <c r="AJ549" s="17">
        <v>917.26599999999996</v>
      </c>
      <c r="AK549" s="17">
        <v>949.77499999999998</v>
      </c>
      <c r="AL549" s="17">
        <v>950.37199999999996</v>
      </c>
      <c r="AM549" s="17">
        <v>981.51700000000005</v>
      </c>
      <c r="AN549" s="17">
        <v>981.51700000000005</v>
      </c>
      <c r="AO549" s="17">
        <v>972.92</v>
      </c>
      <c r="AP549" s="17">
        <v>977.53800000000001</v>
      </c>
    </row>
    <row r="550" spans="1:42" x14ac:dyDescent="0.35">
      <c r="A550" s="52"/>
      <c r="B550" s="17">
        <v>850.49199999999996</v>
      </c>
      <c r="C550" s="17">
        <v>850.49199999999996</v>
      </c>
      <c r="D550" s="17">
        <v>886.94899999999996</v>
      </c>
      <c r="E550" s="17">
        <v>889.29200000000003</v>
      </c>
      <c r="F550" s="17">
        <v>898.98400000000004</v>
      </c>
      <c r="G550" s="17">
        <v>915.755</v>
      </c>
      <c r="H550" s="17">
        <v>891.76199999999994</v>
      </c>
      <c r="I550" s="17">
        <v>884.85599999999999</v>
      </c>
      <c r="J550" s="17">
        <v>887.38599999999997</v>
      </c>
      <c r="K550" s="17">
        <v>889.76499999999999</v>
      </c>
      <c r="L550" s="17">
        <v>886.423</v>
      </c>
      <c r="M550" s="17">
        <v>876.63900000000001</v>
      </c>
      <c r="N550" s="17">
        <v>844.80700000000002</v>
      </c>
      <c r="O550" s="17">
        <v>934.38699999999994</v>
      </c>
      <c r="P550" s="17">
        <v>920.19600000000003</v>
      </c>
      <c r="Q550" s="17">
        <v>903.51800000000003</v>
      </c>
      <c r="R550" s="17">
        <v>907.33</v>
      </c>
      <c r="S550" s="17">
        <v>920.80100000000004</v>
      </c>
      <c r="T550" s="17">
        <v>980.47299999999996</v>
      </c>
      <c r="U550" s="17">
        <v>947.84799999999996</v>
      </c>
      <c r="V550" s="17">
        <v>918.40700000000004</v>
      </c>
      <c r="W550" s="17">
        <v>869.01099999999997</v>
      </c>
      <c r="X550" s="17">
        <v>901.90200000000004</v>
      </c>
      <c r="Y550" s="17">
        <v>887.83900000000006</v>
      </c>
      <c r="Z550" s="17">
        <v>924.51400000000001</v>
      </c>
      <c r="AA550" s="17">
        <v>961.702</v>
      </c>
      <c r="AB550" s="17">
        <v>869.89599999999996</v>
      </c>
      <c r="AC550" s="17">
        <v>901.44799999999998</v>
      </c>
      <c r="AD550" s="17">
        <v>958.55100000000004</v>
      </c>
      <c r="AE550" s="17">
        <v>952.59299999999996</v>
      </c>
      <c r="AF550" s="17">
        <v>949.39700000000005</v>
      </c>
      <c r="AG550" s="17">
        <v>974.51900000000001</v>
      </c>
      <c r="AH550" s="17">
        <v>974.51900000000001</v>
      </c>
      <c r="AI550" s="17">
        <v>974.51900000000001</v>
      </c>
      <c r="AJ550" s="17">
        <v>918.21799999999996</v>
      </c>
      <c r="AK550" s="17">
        <v>950.84900000000005</v>
      </c>
      <c r="AL550" s="17">
        <v>950.38</v>
      </c>
      <c r="AM550" s="17">
        <v>982.26800000000003</v>
      </c>
      <c r="AN550" s="17">
        <v>982.26800000000003</v>
      </c>
      <c r="AO550" s="17">
        <v>974.22699999999998</v>
      </c>
      <c r="AP550" s="17">
        <v>977.56799999999998</v>
      </c>
    </row>
    <row r="551" spans="1:42" x14ac:dyDescent="0.35">
      <c r="A551" s="52"/>
      <c r="B551" s="17">
        <v>850.64499999999998</v>
      </c>
      <c r="C551" s="17">
        <v>850.64499999999998</v>
      </c>
      <c r="D551" s="17">
        <v>887.89</v>
      </c>
      <c r="E551" s="17">
        <v>889.40800000000002</v>
      </c>
      <c r="F551" s="17">
        <v>899.92399999999998</v>
      </c>
      <c r="G551" s="17">
        <v>915.85599999999999</v>
      </c>
      <c r="H551" s="17">
        <v>892.447</v>
      </c>
      <c r="I551" s="17">
        <v>885.06</v>
      </c>
      <c r="J551" s="17">
        <v>887.45899999999995</v>
      </c>
      <c r="K551" s="17">
        <v>889.90899999999999</v>
      </c>
      <c r="L551" s="17">
        <v>886.86599999999999</v>
      </c>
      <c r="M551" s="17">
        <v>877.00800000000004</v>
      </c>
      <c r="N551" s="17">
        <v>844.86699999999996</v>
      </c>
      <c r="O551" s="17">
        <v>935.15300000000002</v>
      </c>
      <c r="P551" s="17">
        <v>920.28499999999997</v>
      </c>
      <c r="Q551" s="17">
        <v>903.77599999999995</v>
      </c>
      <c r="R551" s="17">
        <v>907.62199999999996</v>
      </c>
      <c r="S551" s="17">
        <v>920.95500000000004</v>
      </c>
      <c r="T551" s="17">
        <v>980.53300000000002</v>
      </c>
      <c r="U551" s="17">
        <v>948.03899999999999</v>
      </c>
      <c r="V551" s="17">
        <v>918.45399999999995</v>
      </c>
      <c r="W551" s="17">
        <v>870.17700000000002</v>
      </c>
      <c r="X551" s="17">
        <v>902.26900000000001</v>
      </c>
      <c r="Y551" s="17">
        <v>888.35799999999995</v>
      </c>
      <c r="Z551" s="17">
        <v>924.63300000000004</v>
      </c>
      <c r="AA551" s="17">
        <v>965.10500000000002</v>
      </c>
      <c r="AB551" s="17">
        <v>870.30799999999999</v>
      </c>
      <c r="AC551" s="17">
        <v>903.89499999999998</v>
      </c>
      <c r="AD551" s="17">
        <v>958.97900000000004</v>
      </c>
      <c r="AE551" s="17">
        <v>952.82799999999997</v>
      </c>
      <c r="AF551" s="17">
        <v>950.51400000000001</v>
      </c>
      <c r="AG551" s="17">
        <v>974.58799999999997</v>
      </c>
      <c r="AH551" s="17">
        <v>974.58799999999997</v>
      </c>
      <c r="AI551" s="17">
        <v>974.58799999999997</v>
      </c>
      <c r="AJ551" s="17">
        <v>920.327</v>
      </c>
      <c r="AK551" s="17">
        <v>950.85500000000002</v>
      </c>
      <c r="AL551" s="17">
        <v>950.64099999999996</v>
      </c>
      <c r="AM551" s="17">
        <v>982.92200000000003</v>
      </c>
      <c r="AN551" s="17">
        <v>982.92200000000003</v>
      </c>
      <c r="AO551" s="17">
        <v>974.54399999999998</v>
      </c>
      <c r="AP551" s="17">
        <v>977.72500000000002</v>
      </c>
    </row>
    <row r="552" spans="1:42" x14ac:dyDescent="0.35">
      <c r="A552" s="52"/>
      <c r="B552" s="17">
        <v>850.72799999999995</v>
      </c>
      <c r="C552" s="17">
        <v>850.72799999999995</v>
      </c>
      <c r="D552" s="17">
        <v>888.24300000000005</v>
      </c>
      <c r="E552" s="17">
        <v>889.58199999999999</v>
      </c>
      <c r="F552" s="17">
        <v>899.96699999999998</v>
      </c>
      <c r="G552" s="17">
        <v>915.90899999999999</v>
      </c>
      <c r="H552" s="17">
        <v>892.49099999999999</v>
      </c>
      <c r="I552" s="17">
        <v>885.57399999999996</v>
      </c>
      <c r="J552" s="17">
        <v>888.19399999999996</v>
      </c>
      <c r="K552" s="17">
        <v>891.15099999999995</v>
      </c>
      <c r="L552" s="17">
        <v>887.83600000000001</v>
      </c>
      <c r="M552" s="17">
        <v>877.298</v>
      </c>
      <c r="N552" s="17">
        <v>845.22500000000002</v>
      </c>
      <c r="O552" s="17">
        <v>936.01199999999994</v>
      </c>
      <c r="P552" s="17">
        <v>921.56100000000004</v>
      </c>
      <c r="Q552" s="17">
        <v>903.79</v>
      </c>
      <c r="R552" s="17">
        <v>907.69600000000003</v>
      </c>
      <c r="S552" s="17">
        <v>921.65099999999995</v>
      </c>
      <c r="T552" s="17">
        <v>981.04899999999998</v>
      </c>
      <c r="U552" s="17">
        <v>948.173</v>
      </c>
      <c r="V552" s="17">
        <v>918.84699999999998</v>
      </c>
      <c r="W552" s="17">
        <v>870.78499999999997</v>
      </c>
      <c r="X552" s="17">
        <v>902.63400000000001</v>
      </c>
      <c r="Y552" s="17">
        <v>889.57899999999995</v>
      </c>
      <c r="Z552" s="17">
        <v>924.63400000000001</v>
      </c>
      <c r="AA552" s="17">
        <v>965.29200000000003</v>
      </c>
      <c r="AB552" s="17">
        <v>870.35199999999998</v>
      </c>
      <c r="AC552" s="17">
        <v>904.88300000000004</v>
      </c>
      <c r="AD552" s="17">
        <v>959.33500000000004</v>
      </c>
      <c r="AE552" s="17">
        <v>952.84299999999996</v>
      </c>
      <c r="AF552" s="17">
        <v>950.78700000000003</v>
      </c>
      <c r="AG552" s="17">
        <v>974.58900000000006</v>
      </c>
      <c r="AH552" s="17">
        <v>974.58900000000006</v>
      </c>
      <c r="AI552" s="17">
        <v>974.58900000000006</v>
      </c>
      <c r="AJ552" s="17">
        <v>920.58100000000002</v>
      </c>
      <c r="AK552" s="17">
        <v>950.86500000000001</v>
      </c>
      <c r="AL552" s="17">
        <v>950.67200000000003</v>
      </c>
      <c r="AM552" s="17">
        <v>984.08399999999995</v>
      </c>
      <c r="AN552" s="17">
        <v>984.08399999999995</v>
      </c>
      <c r="AO552" s="17">
        <v>975.95100000000002</v>
      </c>
      <c r="AP552" s="17">
        <v>978.11199999999997</v>
      </c>
    </row>
    <row r="553" spans="1:42" x14ac:dyDescent="0.35">
      <c r="A553" s="52"/>
      <c r="B553" s="17">
        <v>850.87199999999996</v>
      </c>
      <c r="C553" s="17">
        <v>850.87199999999996</v>
      </c>
      <c r="D553" s="17">
        <v>888.55799999999999</v>
      </c>
      <c r="E553" s="17">
        <v>889.82299999999998</v>
      </c>
      <c r="F553" s="17">
        <v>900.99699999999996</v>
      </c>
      <c r="G553" s="17">
        <v>916.21600000000001</v>
      </c>
      <c r="H553" s="17">
        <v>892.83500000000004</v>
      </c>
      <c r="I553" s="17">
        <v>885.88</v>
      </c>
      <c r="J553" s="17">
        <v>889.05499999999995</v>
      </c>
      <c r="K553" s="17">
        <v>891.173</v>
      </c>
      <c r="L553" s="17">
        <v>889.245</v>
      </c>
      <c r="M553" s="17">
        <v>877.36800000000005</v>
      </c>
      <c r="N553" s="17">
        <v>846.745</v>
      </c>
      <c r="O553" s="17">
        <v>936.57399999999996</v>
      </c>
      <c r="P553" s="17">
        <v>921.62300000000005</v>
      </c>
      <c r="Q553" s="17">
        <v>903.97199999999998</v>
      </c>
      <c r="R553" s="17">
        <v>907.88199999999995</v>
      </c>
      <c r="S553" s="17">
        <v>922.798</v>
      </c>
      <c r="T553" s="17">
        <v>981.91399999999999</v>
      </c>
      <c r="U553" s="17">
        <v>949.029</v>
      </c>
      <c r="V553" s="17">
        <v>918.87800000000004</v>
      </c>
      <c r="W553" s="17">
        <v>871.76900000000001</v>
      </c>
      <c r="X553" s="17">
        <v>903.279</v>
      </c>
      <c r="Y553" s="17">
        <v>890.36900000000003</v>
      </c>
      <c r="Z553" s="17">
        <v>926.19399999999996</v>
      </c>
      <c r="AA553" s="17">
        <v>965.45899999999995</v>
      </c>
      <c r="AB553" s="17">
        <v>870.63199999999995</v>
      </c>
      <c r="AC553" s="17">
        <v>906.68499999999995</v>
      </c>
      <c r="AD553" s="17">
        <v>959.43100000000004</v>
      </c>
      <c r="AE553" s="17">
        <v>953.57</v>
      </c>
      <c r="AF553" s="17">
        <v>951.11199999999997</v>
      </c>
      <c r="AG553" s="17">
        <v>974.77499999999998</v>
      </c>
      <c r="AH553" s="17">
        <v>974.77499999999998</v>
      </c>
      <c r="AI553" s="17">
        <v>974.77499999999998</v>
      </c>
      <c r="AJ553" s="17">
        <v>920.73299999999995</v>
      </c>
      <c r="AK553" s="17">
        <v>951.08799999999997</v>
      </c>
      <c r="AL553" s="17">
        <v>950.69200000000001</v>
      </c>
      <c r="AM553" s="17">
        <v>984.6</v>
      </c>
      <c r="AN553" s="17">
        <v>984.6</v>
      </c>
      <c r="AO553" s="17">
        <v>976.28200000000004</v>
      </c>
      <c r="AP553" s="17">
        <v>978.25800000000004</v>
      </c>
    </row>
    <row r="554" spans="1:42" x14ac:dyDescent="0.35">
      <c r="A554" s="52"/>
      <c r="B554" s="17">
        <v>851.25800000000004</v>
      </c>
      <c r="C554" s="17">
        <v>851.25800000000004</v>
      </c>
      <c r="D554" s="17">
        <v>888.62199999999996</v>
      </c>
      <c r="E554" s="17">
        <v>890.69</v>
      </c>
      <c r="F554" s="17">
        <v>901.33699999999999</v>
      </c>
      <c r="G554" s="17">
        <v>917.21699999999998</v>
      </c>
      <c r="H554" s="17">
        <v>892.89599999999996</v>
      </c>
      <c r="I554" s="17">
        <v>886.75400000000002</v>
      </c>
      <c r="J554" s="17">
        <v>889.13800000000003</v>
      </c>
      <c r="K554" s="17">
        <v>892.6</v>
      </c>
      <c r="L554" s="17">
        <v>889.83299999999997</v>
      </c>
      <c r="M554" s="17">
        <v>877.39099999999996</v>
      </c>
      <c r="N554" s="17">
        <v>847.601</v>
      </c>
      <c r="O554" s="17">
        <v>937.10400000000004</v>
      </c>
      <c r="P554" s="17">
        <v>921.69500000000005</v>
      </c>
      <c r="Q554" s="17">
        <v>904.17499999999995</v>
      </c>
      <c r="R554" s="17">
        <v>908.64700000000005</v>
      </c>
      <c r="S554" s="17">
        <v>923.404</v>
      </c>
      <c r="T554" s="17">
        <v>985.23599999999999</v>
      </c>
      <c r="U554" s="17">
        <v>949.33600000000001</v>
      </c>
      <c r="V554" s="17">
        <v>919.11800000000005</v>
      </c>
      <c r="W554" s="17">
        <v>872.44500000000005</v>
      </c>
      <c r="X554" s="17">
        <v>905.70799999999997</v>
      </c>
      <c r="Y554" s="17">
        <v>891.30200000000002</v>
      </c>
      <c r="Z554" s="17">
        <v>926.38599999999997</v>
      </c>
      <c r="AA554" s="17">
        <v>966.12300000000005</v>
      </c>
      <c r="AB554" s="17">
        <v>871.04200000000003</v>
      </c>
      <c r="AC554" s="17">
        <v>906.74300000000005</v>
      </c>
      <c r="AD554" s="17">
        <v>960.13800000000003</v>
      </c>
      <c r="AE554" s="17">
        <v>953.64499999999998</v>
      </c>
      <c r="AF554" s="17">
        <v>951.46699999999998</v>
      </c>
      <c r="AG554" s="17">
        <v>974.97699999999998</v>
      </c>
      <c r="AH554" s="17">
        <v>974.97699999999998</v>
      </c>
      <c r="AI554" s="17">
        <v>974.97699999999998</v>
      </c>
      <c r="AJ554" s="17">
        <v>921.04200000000003</v>
      </c>
      <c r="AK554" s="17">
        <v>951.85699999999997</v>
      </c>
      <c r="AL554" s="17">
        <v>951.24300000000005</v>
      </c>
      <c r="AM554" s="17">
        <v>985.47199999999998</v>
      </c>
      <c r="AN554" s="17">
        <v>985.47199999999998</v>
      </c>
      <c r="AO554" s="17">
        <v>977.51</v>
      </c>
      <c r="AP554" s="17">
        <v>978.95</v>
      </c>
    </row>
    <row r="555" spans="1:42" x14ac:dyDescent="0.35">
      <c r="A555" s="52"/>
      <c r="B555" s="17">
        <v>851.44</v>
      </c>
      <c r="C555" s="17">
        <v>851.44</v>
      </c>
      <c r="D555" s="17">
        <v>890.077</v>
      </c>
      <c r="E555" s="17">
        <v>891.59699999999998</v>
      </c>
      <c r="F555" s="17">
        <v>902.25300000000004</v>
      </c>
      <c r="G555" s="17">
        <v>917.43799999999999</v>
      </c>
      <c r="H555" s="17">
        <v>893.07500000000005</v>
      </c>
      <c r="I555" s="17">
        <v>887.41</v>
      </c>
      <c r="J555" s="17">
        <v>889.65200000000004</v>
      </c>
      <c r="K555" s="17">
        <v>892.745</v>
      </c>
      <c r="L555" s="17">
        <v>890.15300000000002</v>
      </c>
      <c r="M555" s="17">
        <v>878.06</v>
      </c>
      <c r="N555" s="17">
        <v>847.78399999999999</v>
      </c>
      <c r="O555" s="17">
        <v>937.85599999999999</v>
      </c>
      <c r="P555" s="17">
        <v>923.03700000000003</v>
      </c>
      <c r="Q555" s="17">
        <v>904.56700000000001</v>
      </c>
      <c r="R555" s="17">
        <v>908.73500000000001</v>
      </c>
      <c r="S555" s="17">
        <v>923.68799999999999</v>
      </c>
      <c r="T555" s="17">
        <v>987.06700000000001</v>
      </c>
      <c r="U555" s="17">
        <v>949.45500000000004</v>
      </c>
      <c r="V555" s="17">
        <v>919.47199999999998</v>
      </c>
      <c r="W555" s="17">
        <v>873.524</v>
      </c>
      <c r="X555" s="17">
        <v>905.95799999999997</v>
      </c>
      <c r="Y555" s="17">
        <v>893.14800000000002</v>
      </c>
      <c r="Z555" s="17">
        <v>926.76400000000001</v>
      </c>
      <c r="AA555" s="17">
        <v>966.20899999999995</v>
      </c>
      <c r="AB555" s="17">
        <v>871.101</v>
      </c>
      <c r="AC555" s="17">
        <v>906.79700000000003</v>
      </c>
      <c r="AD555" s="17">
        <v>960.34199999999998</v>
      </c>
      <c r="AE555" s="17">
        <v>954.16099999999994</v>
      </c>
      <c r="AF555" s="17">
        <v>951.53599999999994</v>
      </c>
      <c r="AG555" s="17">
        <v>975.39700000000005</v>
      </c>
      <c r="AH555" s="17">
        <v>975.39700000000005</v>
      </c>
      <c r="AI555" s="17">
        <v>975.39700000000005</v>
      </c>
      <c r="AJ555" s="17">
        <v>921.45299999999997</v>
      </c>
      <c r="AK555" s="17">
        <v>952.07100000000003</v>
      </c>
      <c r="AL555" s="17">
        <v>952.18200000000002</v>
      </c>
      <c r="AM555" s="17">
        <v>986.70899999999995</v>
      </c>
      <c r="AN555" s="17">
        <v>986.70899999999995</v>
      </c>
      <c r="AO555" s="17">
        <v>979.18799999999999</v>
      </c>
      <c r="AP555" s="17">
        <v>979.70399999999995</v>
      </c>
    </row>
    <row r="556" spans="1:42" x14ac:dyDescent="0.35">
      <c r="A556" s="52"/>
      <c r="B556" s="17">
        <v>852.09699999999998</v>
      </c>
      <c r="C556" s="17">
        <v>852.09699999999998</v>
      </c>
      <c r="D556" s="17">
        <v>890.61099999999999</v>
      </c>
      <c r="E556" s="17">
        <v>892.51199999999994</v>
      </c>
      <c r="F556" s="17">
        <v>902.43100000000004</v>
      </c>
      <c r="G556" s="17">
        <v>917.89400000000001</v>
      </c>
      <c r="H556" s="17">
        <v>893.39300000000003</v>
      </c>
      <c r="I556" s="17">
        <v>888.29</v>
      </c>
      <c r="J556" s="17">
        <v>889.74</v>
      </c>
      <c r="K556" s="17">
        <v>893.28700000000003</v>
      </c>
      <c r="L556" s="17">
        <v>890.62099999999998</v>
      </c>
      <c r="M556" s="17">
        <v>878.83399999999995</v>
      </c>
      <c r="N556" s="17">
        <v>848.11300000000006</v>
      </c>
      <c r="O556" s="17">
        <v>937.875</v>
      </c>
      <c r="P556" s="17">
        <v>923.43600000000004</v>
      </c>
      <c r="Q556" s="17">
        <v>906.63199999999995</v>
      </c>
      <c r="R556" s="17">
        <v>909.30799999999999</v>
      </c>
      <c r="S556" s="17">
        <v>923.97</v>
      </c>
      <c r="T556" s="17">
        <v>987.60599999999999</v>
      </c>
      <c r="U556" s="17">
        <v>950.81899999999996</v>
      </c>
      <c r="V556" s="17">
        <v>919.48400000000004</v>
      </c>
      <c r="W556" s="17">
        <v>873.57299999999998</v>
      </c>
      <c r="X556" s="17">
        <v>906.33100000000002</v>
      </c>
      <c r="Y556" s="17">
        <v>893.404</v>
      </c>
      <c r="Z556" s="17">
        <v>926.92600000000004</v>
      </c>
      <c r="AA556" s="17">
        <v>966.62400000000002</v>
      </c>
      <c r="AB556" s="17">
        <v>871.97199999999998</v>
      </c>
      <c r="AC556" s="17">
        <v>907.78599999999994</v>
      </c>
      <c r="AD556" s="17">
        <v>961.15700000000004</v>
      </c>
      <c r="AE556" s="17">
        <v>955.16200000000003</v>
      </c>
      <c r="AF556" s="17">
        <v>951.68299999999999</v>
      </c>
      <c r="AG556" s="17">
        <v>976.66099999999994</v>
      </c>
      <c r="AH556" s="17">
        <v>976.66099999999994</v>
      </c>
      <c r="AI556" s="17">
        <v>976.66099999999994</v>
      </c>
      <c r="AJ556" s="17">
        <v>922.32799999999997</v>
      </c>
      <c r="AK556" s="17">
        <v>953.17200000000003</v>
      </c>
      <c r="AL556" s="17">
        <v>953.28499999999997</v>
      </c>
      <c r="AM556" s="17">
        <v>986.83399999999995</v>
      </c>
      <c r="AN556" s="17">
        <v>986.83399999999995</v>
      </c>
      <c r="AO556" s="17">
        <v>979.74699999999996</v>
      </c>
      <c r="AP556" s="17">
        <v>981.05200000000002</v>
      </c>
    </row>
    <row r="557" spans="1:42" x14ac:dyDescent="0.35">
      <c r="A557" s="52"/>
      <c r="B557" s="17">
        <v>852.28399999999999</v>
      </c>
      <c r="C557" s="17">
        <v>852.28399999999999</v>
      </c>
      <c r="D557" s="17">
        <v>890.80600000000004</v>
      </c>
      <c r="E557" s="17">
        <v>892.77</v>
      </c>
      <c r="F557" s="17">
        <v>902.63599999999997</v>
      </c>
      <c r="G557" s="17">
        <v>917.92700000000002</v>
      </c>
      <c r="H557" s="17">
        <v>893.41800000000001</v>
      </c>
      <c r="I557" s="17">
        <v>889.23800000000006</v>
      </c>
      <c r="J557" s="17">
        <v>890.67399999999998</v>
      </c>
      <c r="K557" s="17">
        <v>893.78800000000001</v>
      </c>
      <c r="L557" s="17">
        <v>890.80200000000002</v>
      </c>
      <c r="M557" s="17">
        <v>879.53200000000004</v>
      </c>
      <c r="N557" s="17">
        <v>848.22799999999995</v>
      </c>
      <c r="O557" s="17">
        <v>939.34699999999998</v>
      </c>
      <c r="P557" s="17">
        <v>923.495</v>
      </c>
      <c r="Q557" s="17">
        <v>906.91700000000003</v>
      </c>
      <c r="R557" s="17">
        <v>910.21400000000006</v>
      </c>
      <c r="S557" s="17">
        <v>924.31500000000005</v>
      </c>
      <c r="T557" s="17">
        <v>989.20500000000004</v>
      </c>
      <c r="U557" s="17">
        <v>950.90899999999999</v>
      </c>
      <c r="V557" s="17">
        <v>919.81200000000001</v>
      </c>
      <c r="W557" s="17">
        <v>874.06100000000004</v>
      </c>
      <c r="X557" s="17">
        <v>906.721</v>
      </c>
      <c r="Y557" s="17">
        <v>893.51700000000005</v>
      </c>
      <c r="Z557" s="17">
        <v>927.63199999999995</v>
      </c>
      <c r="AA557" s="17">
        <v>968.50199999999995</v>
      </c>
      <c r="AB557" s="17">
        <v>876.14300000000003</v>
      </c>
      <c r="AC557" s="17">
        <v>909.22799999999995</v>
      </c>
      <c r="AD557" s="17">
        <v>961.63199999999995</v>
      </c>
      <c r="AE557" s="17">
        <v>955.97400000000005</v>
      </c>
      <c r="AF557" s="17">
        <v>952.23099999999999</v>
      </c>
      <c r="AG557" s="17">
        <v>976.92600000000004</v>
      </c>
      <c r="AH557" s="17">
        <v>976.92600000000004</v>
      </c>
      <c r="AI557" s="17">
        <v>976.92600000000004</v>
      </c>
      <c r="AJ557" s="17">
        <v>923.60299999999995</v>
      </c>
      <c r="AK557" s="17">
        <v>954.70699999999999</v>
      </c>
      <c r="AL557" s="17">
        <v>954.70299999999997</v>
      </c>
      <c r="AM557" s="17">
        <v>987.65800000000002</v>
      </c>
      <c r="AN557" s="17">
        <v>987.65800000000002</v>
      </c>
      <c r="AO557" s="17">
        <v>979.81200000000001</v>
      </c>
      <c r="AP557" s="17">
        <v>981.35400000000004</v>
      </c>
    </row>
    <row r="558" spans="1:42" x14ac:dyDescent="0.35">
      <c r="A558" s="52"/>
      <c r="B558" s="17">
        <v>852.56500000000005</v>
      </c>
      <c r="C558" s="17">
        <v>852.56500000000005</v>
      </c>
      <c r="D558" s="17">
        <v>891.39499999999998</v>
      </c>
      <c r="E558" s="17">
        <v>893.09</v>
      </c>
      <c r="F558" s="17">
        <v>902.89800000000002</v>
      </c>
      <c r="G558" s="17">
        <v>918.06500000000005</v>
      </c>
      <c r="H558" s="17">
        <v>894.20600000000002</v>
      </c>
      <c r="I558" s="17">
        <v>889.995</v>
      </c>
      <c r="J558" s="17">
        <v>890.72199999999998</v>
      </c>
      <c r="K558" s="17">
        <v>894.96100000000001</v>
      </c>
      <c r="L558" s="17">
        <v>891.07799999999997</v>
      </c>
      <c r="M558" s="17">
        <v>880.16899999999998</v>
      </c>
      <c r="N558" s="17">
        <v>849.149</v>
      </c>
      <c r="O558" s="17">
        <v>939.97</v>
      </c>
      <c r="P558" s="17">
        <v>923.62099999999998</v>
      </c>
      <c r="Q558" s="17">
        <v>907.34699999999998</v>
      </c>
      <c r="R558" s="17">
        <v>910.27700000000004</v>
      </c>
      <c r="S558" s="17">
        <v>924.68899999999996</v>
      </c>
      <c r="T558" s="17">
        <v>989.22799999999995</v>
      </c>
      <c r="U558" s="17">
        <v>951.447</v>
      </c>
      <c r="V558" s="17">
        <v>920.15200000000004</v>
      </c>
      <c r="W558" s="17">
        <v>874.65700000000004</v>
      </c>
      <c r="X558" s="17">
        <v>908.99300000000005</v>
      </c>
      <c r="Y558" s="17">
        <v>893.65599999999995</v>
      </c>
      <c r="Z558" s="17">
        <v>927.66099999999994</v>
      </c>
      <c r="AA558" s="17">
        <v>969.61300000000006</v>
      </c>
      <c r="AB558" s="17">
        <v>877.10699999999997</v>
      </c>
      <c r="AC558" s="17">
        <v>909.37099999999998</v>
      </c>
      <c r="AD558" s="17">
        <v>961.63800000000003</v>
      </c>
      <c r="AE558" s="17">
        <v>956.06600000000003</v>
      </c>
      <c r="AF558" s="17">
        <v>952.42899999999997</v>
      </c>
      <c r="AG558" s="17">
        <v>977.51199999999994</v>
      </c>
      <c r="AH558" s="17">
        <v>977.51199999999994</v>
      </c>
      <c r="AI558" s="17">
        <v>977.51199999999994</v>
      </c>
      <c r="AJ558" s="17">
        <v>926.77200000000005</v>
      </c>
      <c r="AK558" s="17">
        <v>954.98400000000004</v>
      </c>
      <c r="AL558" s="17">
        <v>954.80899999999997</v>
      </c>
      <c r="AM558" s="17">
        <v>988.07799999999997</v>
      </c>
      <c r="AN558" s="17">
        <v>988.07799999999997</v>
      </c>
      <c r="AO558" s="17">
        <v>980.41099999999994</v>
      </c>
      <c r="AP558" s="17">
        <v>981.66</v>
      </c>
    </row>
    <row r="559" spans="1:42" x14ac:dyDescent="0.35">
      <c r="A559" s="52"/>
      <c r="B559" s="17">
        <v>853.32299999999998</v>
      </c>
      <c r="C559" s="17">
        <v>853.32299999999998</v>
      </c>
      <c r="D559" s="17">
        <v>892.02700000000004</v>
      </c>
      <c r="E559" s="17">
        <v>893.49099999999999</v>
      </c>
      <c r="F559" s="17">
        <v>903.08900000000006</v>
      </c>
      <c r="G559" s="17">
        <v>918.16499999999996</v>
      </c>
      <c r="H559" s="17">
        <v>895.35599999999999</v>
      </c>
      <c r="I559" s="17">
        <v>890.43799999999999</v>
      </c>
      <c r="J559" s="17">
        <v>890.81700000000001</v>
      </c>
      <c r="K559" s="17">
        <v>895.22900000000004</v>
      </c>
      <c r="L559" s="17">
        <v>891.88800000000003</v>
      </c>
      <c r="M559" s="17">
        <v>880.524</v>
      </c>
      <c r="N559" s="17">
        <v>849.24099999999999</v>
      </c>
      <c r="O559" s="17">
        <v>940.077</v>
      </c>
      <c r="P559" s="17">
        <v>923.78899999999999</v>
      </c>
      <c r="Q559" s="17">
        <v>907.64800000000002</v>
      </c>
      <c r="R559" s="17">
        <v>910.45600000000002</v>
      </c>
      <c r="S559" s="17">
        <v>925.38199999999995</v>
      </c>
      <c r="T559" s="17">
        <v>990.12699999999995</v>
      </c>
      <c r="U559" s="17">
        <v>951.495</v>
      </c>
      <c r="V559" s="17">
        <v>920.58399999999995</v>
      </c>
      <c r="W559" s="17">
        <v>875.36800000000005</v>
      </c>
      <c r="X559" s="17">
        <v>910.19299999999998</v>
      </c>
      <c r="Y559" s="17">
        <v>894.07799999999997</v>
      </c>
      <c r="Z559" s="17">
        <v>928.26499999999999</v>
      </c>
      <c r="AA559" s="17">
        <v>970.59799999999996</v>
      </c>
      <c r="AB559" s="17">
        <v>878.84400000000005</v>
      </c>
      <c r="AC559" s="17">
        <v>909.93200000000002</v>
      </c>
      <c r="AD559" s="17">
        <v>962.25699999999995</v>
      </c>
      <c r="AE559" s="17">
        <v>956.69100000000003</v>
      </c>
      <c r="AF559" s="17">
        <v>952.56299999999999</v>
      </c>
      <c r="AG559" s="17">
        <v>977.54100000000005</v>
      </c>
      <c r="AH559" s="17">
        <v>977.54100000000005</v>
      </c>
      <c r="AI559" s="17">
        <v>977.54100000000005</v>
      </c>
      <c r="AJ559" s="17">
        <v>928.57</v>
      </c>
      <c r="AK559" s="17">
        <v>955.12599999999998</v>
      </c>
      <c r="AL559" s="17">
        <v>954.93200000000002</v>
      </c>
      <c r="AM559" s="17">
        <v>989.09</v>
      </c>
      <c r="AN559" s="17">
        <v>989.09</v>
      </c>
      <c r="AO559" s="17">
        <v>981.41600000000005</v>
      </c>
      <c r="AP559" s="17">
        <v>982.05600000000004</v>
      </c>
    </row>
    <row r="560" spans="1:42" x14ac:dyDescent="0.35">
      <c r="A560" s="52"/>
      <c r="B560" s="17">
        <v>854.35599999999999</v>
      </c>
      <c r="C560" s="17">
        <v>854.35599999999999</v>
      </c>
      <c r="D560" s="17">
        <v>892.40899999999999</v>
      </c>
      <c r="E560" s="17">
        <v>893.54499999999996</v>
      </c>
      <c r="F560" s="17">
        <v>903.18299999999999</v>
      </c>
      <c r="G560" s="17">
        <v>918.47799999999995</v>
      </c>
      <c r="H560" s="17">
        <v>895.80100000000004</v>
      </c>
      <c r="I560" s="17">
        <v>890.71500000000003</v>
      </c>
      <c r="J560" s="17">
        <v>890.86699999999996</v>
      </c>
      <c r="K560" s="17">
        <v>895.52599999999995</v>
      </c>
      <c r="L560" s="17">
        <v>892.53399999999999</v>
      </c>
      <c r="M560" s="17">
        <v>880.58299999999997</v>
      </c>
      <c r="N560" s="17">
        <v>849.67899999999997</v>
      </c>
      <c r="O560" s="17">
        <v>940.51499999999999</v>
      </c>
      <c r="P560" s="17">
        <v>925.83299999999997</v>
      </c>
      <c r="Q560" s="17">
        <v>908.36699999999996</v>
      </c>
      <c r="R560" s="17">
        <v>910.529</v>
      </c>
      <c r="S560" s="17">
        <v>925.66600000000005</v>
      </c>
      <c r="T560" s="17">
        <v>991.47400000000005</v>
      </c>
      <c r="U560" s="17">
        <v>951.745</v>
      </c>
      <c r="V560" s="17">
        <v>920.68200000000002</v>
      </c>
      <c r="W560" s="17">
        <v>876.22799999999995</v>
      </c>
      <c r="X560" s="17">
        <v>910.99699999999996</v>
      </c>
      <c r="Y560" s="17">
        <v>894.86199999999997</v>
      </c>
      <c r="Z560" s="17">
        <v>928.45</v>
      </c>
      <c r="AA560" s="17">
        <v>971.28399999999999</v>
      </c>
      <c r="AB560" s="17">
        <v>881.78599999999994</v>
      </c>
      <c r="AC560" s="17">
        <v>910.34900000000005</v>
      </c>
      <c r="AD560" s="17">
        <v>963.26800000000003</v>
      </c>
      <c r="AE560" s="17">
        <v>958.03399999999999</v>
      </c>
      <c r="AF560" s="17">
        <v>952.66899999999998</v>
      </c>
      <c r="AG560" s="17">
        <v>977.8</v>
      </c>
      <c r="AH560" s="17">
        <v>977.8</v>
      </c>
      <c r="AI560" s="17">
        <v>977.8</v>
      </c>
      <c r="AJ560" s="17">
        <v>928.77499999999998</v>
      </c>
      <c r="AK560" s="17">
        <v>955.33900000000006</v>
      </c>
      <c r="AL560" s="17">
        <v>955.01099999999997</v>
      </c>
      <c r="AM560" s="17">
        <v>989.19500000000005</v>
      </c>
      <c r="AN560" s="17">
        <v>989.19500000000005</v>
      </c>
      <c r="AO560" s="17">
        <v>982.20799999999997</v>
      </c>
      <c r="AP560" s="17">
        <v>982.41499999999996</v>
      </c>
    </row>
    <row r="561" spans="1:42" x14ac:dyDescent="0.35">
      <c r="A561" s="52"/>
      <c r="B561" s="17">
        <v>854.36699999999996</v>
      </c>
      <c r="C561" s="17">
        <v>854.36699999999996</v>
      </c>
      <c r="D561" s="17">
        <v>892.654</v>
      </c>
      <c r="E561" s="17">
        <v>893.78800000000001</v>
      </c>
      <c r="F561" s="17">
        <v>903.30600000000004</v>
      </c>
      <c r="G561" s="17">
        <v>919.096</v>
      </c>
      <c r="H561" s="17">
        <v>896.08399999999995</v>
      </c>
      <c r="I561" s="17">
        <v>891.10699999999997</v>
      </c>
      <c r="J561" s="17">
        <v>890.96400000000006</v>
      </c>
      <c r="K561" s="17">
        <v>895.86</v>
      </c>
      <c r="L561" s="17">
        <v>894.31600000000003</v>
      </c>
      <c r="M561" s="17">
        <v>880.60299999999995</v>
      </c>
      <c r="N561" s="17">
        <v>851.80399999999997</v>
      </c>
      <c r="O561" s="17">
        <v>940.85900000000004</v>
      </c>
      <c r="P561" s="17">
        <v>926.89300000000003</v>
      </c>
      <c r="Q561" s="17">
        <v>909.52300000000002</v>
      </c>
      <c r="R561" s="17">
        <v>910.84699999999998</v>
      </c>
      <c r="S561" s="17">
        <v>926.08199999999999</v>
      </c>
      <c r="T561" s="17">
        <v>991.97500000000002</v>
      </c>
      <c r="U561" s="17">
        <v>952.09299999999996</v>
      </c>
      <c r="V561" s="17">
        <v>920.80100000000004</v>
      </c>
      <c r="W561" s="17">
        <v>876.40300000000002</v>
      </c>
      <c r="X561" s="17">
        <v>911.49199999999996</v>
      </c>
      <c r="Y561" s="17">
        <v>895.47799999999995</v>
      </c>
      <c r="Z561" s="17">
        <v>929.86</v>
      </c>
      <c r="AA561" s="17">
        <v>971.55100000000004</v>
      </c>
      <c r="AB561" s="17">
        <v>881.91499999999996</v>
      </c>
      <c r="AC561" s="17">
        <v>910.98599999999999</v>
      </c>
      <c r="AD561" s="17">
        <v>964.13300000000004</v>
      </c>
      <c r="AE561" s="17">
        <v>958.28099999999995</v>
      </c>
      <c r="AF561" s="17">
        <v>954.21799999999996</v>
      </c>
      <c r="AG561" s="17">
        <v>977.93600000000004</v>
      </c>
      <c r="AH561" s="17">
        <v>977.93600000000004</v>
      </c>
      <c r="AI561" s="17">
        <v>977.93600000000004</v>
      </c>
      <c r="AJ561" s="17">
        <v>928.96600000000001</v>
      </c>
      <c r="AK561" s="17">
        <v>955.36400000000003</v>
      </c>
      <c r="AL561" s="17">
        <v>955.68299999999999</v>
      </c>
      <c r="AM561" s="17">
        <v>990.11800000000005</v>
      </c>
      <c r="AN561" s="17">
        <v>990.11800000000005</v>
      </c>
      <c r="AO561" s="17">
        <v>982.21500000000003</v>
      </c>
      <c r="AP561" s="17">
        <v>983.76700000000005</v>
      </c>
    </row>
    <row r="562" spans="1:42" x14ac:dyDescent="0.35">
      <c r="A562" s="52"/>
      <c r="B562" s="17">
        <v>856.12699999999995</v>
      </c>
      <c r="C562" s="17">
        <v>856.12699999999995</v>
      </c>
      <c r="D562" s="17">
        <v>892.69299999999998</v>
      </c>
      <c r="E562" s="17">
        <v>893.98</v>
      </c>
      <c r="F562" s="17">
        <v>903.64099999999996</v>
      </c>
      <c r="G562" s="17">
        <v>919.35400000000004</v>
      </c>
      <c r="H562" s="17">
        <v>897.15800000000002</v>
      </c>
      <c r="I562" s="17">
        <v>891.18600000000004</v>
      </c>
      <c r="J562" s="17">
        <v>891.09100000000001</v>
      </c>
      <c r="K562" s="17">
        <v>895.923</v>
      </c>
      <c r="L562" s="17">
        <v>894.71</v>
      </c>
      <c r="M562" s="17">
        <v>880.72799999999995</v>
      </c>
      <c r="N562" s="17">
        <v>852.77599999999995</v>
      </c>
      <c r="O562" s="17">
        <v>941.68399999999997</v>
      </c>
      <c r="P562" s="17">
        <v>926.93799999999999</v>
      </c>
      <c r="Q562" s="17">
        <v>909.83</v>
      </c>
      <c r="R562" s="17">
        <v>910.99</v>
      </c>
      <c r="S562" s="17">
        <v>926.78399999999999</v>
      </c>
      <c r="T562" s="17">
        <v>992.29899999999998</v>
      </c>
      <c r="U562" s="17">
        <v>952.197</v>
      </c>
      <c r="V562" s="17">
        <v>920.83699999999999</v>
      </c>
      <c r="W562" s="17">
        <v>878.21500000000003</v>
      </c>
      <c r="X562" s="17">
        <v>912.66600000000005</v>
      </c>
      <c r="Y562" s="17">
        <v>896.79100000000005</v>
      </c>
      <c r="Z562" s="17">
        <v>929.93799999999999</v>
      </c>
      <c r="AA562" s="17">
        <v>972.06100000000004</v>
      </c>
      <c r="AB562" s="17">
        <v>883.03700000000003</v>
      </c>
      <c r="AC562" s="17">
        <v>913.38199999999995</v>
      </c>
      <c r="AD562" s="17">
        <v>964.94799999999998</v>
      </c>
      <c r="AE562" s="17">
        <v>959.26499999999999</v>
      </c>
      <c r="AF562" s="17">
        <v>954.43299999999999</v>
      </c>
      <c r="AG562" s="17">
        <v>978.13699999999994</v>
      </c>
      <c r="AH562" s="17">
        <v>978.13699999999994</v>
      </c>
      <c r="AI562" s="17">
        <v>978.13699999999994</v>
      </c>
      <c r="AJ562" s="17">
        <v>929.20100000000002</v>
      </c>
      <c r="AK562" s="17">
        <v>955.66200000000003</v>
      </c>
      <c r="AL562" s="17">
        <v>955.98099999999999</v>
      </c>
      <c r="AM562" s="17">
        <v>992.54899999999998</v>
      </c>
      <c r="AN562" s="17">
        <v>992.54899999999998</v>
      </c>
      <c r="AO562" s="17">
        <v>982.88300000000004</v>
      </c>
      <c r="AP562" s="17">
        <v>984.06299999999999</v>
      </c>
    </row>
    <row r="563" spans="1:42" x14ac:dyDescent="0.35">
      <c r="A563" s="52"/>
      <c r="B563" s="17">
        <v>856.17200000000003</v>
      </c>
      <c r="C563" s="17">
        <v>856.17200000000003</v>
      </c>
      <c r="D563" s="17">
        <v>893.37900000000002</v>
      </c>
      <c r="E563" s="17">
        <v>894.6</v>
      </c>
      <c r="F563" s="17">
        <v>903.81600000000003</v>
      </c>
      <c r="G563" s="17">
        <v>919.84299999999996</v>
      </c>
      <c r="H563" s="17">
        <v>897.41399999999999</v>
      </c>
      <c r="I563" s="17">
        <v>891.64200000000005</v>
      </c>
      <c r="J563" s="17">
        <v>891.17600000000004</v>
      </c>
      <c r="K563" s="17">
        <v>896.82</v>
      </c>
      <c r="L563" s="17">
        <v>895.34400000000005</v>
      </c>
      <c r="M563" s="17">
        <v>880.79</v>
      </c>
      <c r="N563" s="17">
        <v>853.41600000000005</v>
      </c>
      <c r="O563" s="17">
        <v>942.529</v>
      </c>
      <c r="P563" s="17">
        <v>927.64400000000001</v>
      </c>
      <c r="Q563" s="17">
        <v>910.81899999999996</v>
      </c>
      <c r="R563" s="17">
        <v>911.19399999999996</v>
      </c>
      <c r="S563" s="17">
        <v>926.90499999999997</v>
      </c>
      <c r="T563" s="17">
        <v>993.44399999999996</v>
      </c>
      <c r="U563" s="17">
        <v>952.22</v>
      </c>
      <c r="V563" s="17">
        <v>921.34799999999996</v>
      </c>
      <c r="W563" s="17">
        <v>878.255</v>
      </c>
      <c r="X563" s="17">
        <v>913.18299999999999</v>
      </c>
      <c r="Y563" s="17">
        <v>897.01800000000003</v>
      </c>
      <c r="Z563" s="17">
        <v>929.95699999999999</v>
      </c>
      <c r="AA563" s="17">
        <v>972.47799999999995</v>
      </c>
      <c r="AB563" s="17">
        <v>884.846</v>
      </c>
      <c r="AC563" s="17">
        <v>913.98</v>
      </c>
      <c r="AD563" s="17">
        <v>965.00699999999995</v>
      </c>
      <c r="AE563" s="17">
        <v>961.97699999999998</v>
      </c>
      <c r="AF563" s="17">
        <v>955.34500000000003</v>
      </c>
      <c r="AG563" s="17">
        <v>978.173</v>
      </c>
      <c r="AH563" s="17">
        <v>978.173</v>
      </c>
      <c r="AI563" s="17">
        <v>978.173</v>
      </c>
      <c r="AJ563" s="17">
        <v>929.61500000000001</v>
      </c>
      <c r="AK563" s="17">
        <v>956.35400000000004</v>
      </c>
      <c r="AL563" s="17">
        <v>956.39300000000003</v>
      </c>
      <c r="AM563" s="17">
        <v>992.90800000000002</v>
      </c>
      <c r="AN563" s="17">
        <v>992.90800000000002</v>
      </c>
      <c r="AO563" s="17">
        <v>984.22400000000005</v>
      </c>
      <c r="AP563" s="17">
        <v>985.24400000000003</v>
      </c>
    </row>
    <row r="564" spans="1:42" x14ac:dyDescent="0.35">
      <c r="A564" s="52"/>
      <c r="B564" s="17">
        <v>856.53300000000002</v>
      </c>
      <c r="C564" s="17">
        <v>856.53300000000002</v>
      </c>
      <c r="D564" s="17">
        <v>894.30200000000002</v>
      </c>
      <c r="E564" s="17">
        <v>894.97400000000005</v>
      </c>
      <c r="F564" s="17">
        <v>904.35400000000004</v>
      </c>
      <c r="G564" s="17">
        <v>920.46400000000006</v>
      </c>
      <c r="H564" s="17">
        <v>899.81399999999996</v>
      </c>
      <c r="I564" s="17">
        <v>891.75699999999995</v>
      </c>
      <c r="J564" s="17">
        <v>891.279</v>
      </c>
      <c r="K564" s="17">
        <v>896.84799999999996</v>
      </c>
      <c r="L564" s="17">
        <v>895.40099999999995</v>
      </c>
      <c r="M564" s="17">
        <v>882.96400000000006</v>
      </c>
      <c r="N564" s="17">
        <v>854.66399999999999</v>
      </c>
      <c r="O564" s="17">
        <v>942.85599999999999</v>
      </c>
      <c r="P564" s="17">
        <v>927.86099999999999</v>
      </c>
      <c r="Q564" s="17">
        <v>910.86400000000003</v>
      </c>
      <c r="R564" s="17">
        <v>912.03099999999995</v>
      </c>
      <c r="S564" s="17">
        <v>927.65099999999995</v>
      </c>
      <c r="T564" s="17">
        <v>993.8</v>
      </c>
      <c r="U564" s="17">
        <v>952.553</v>
      </c>
      <c r="V564" s="17">
        <v>923.71400000000006</v>
      </c>
      <c r="W564" s="17">
        <v>878.34699999999998</v>
      </c>
      <c r="X564" s="17">
        <v>913.53</v>
      </c>
      <c r="Y564" s="17">
        <v>897.524</v>
      </c>
      <c r="Z564" s="17">
        <v>930.01099999999997</v>
      </c>
      <c r="AA564" s="17">
        <v>972.72199999999998</v>
      </c>
      <c r="AB564" s="17">
        <v>884.9</v>
      </c>
      <c r="AC564" s="17">
        <v>914.24</v>
      </c>
      <c r="AD564" s="17">
        <v>966.08600000000001</v>
      </c>
      <c r="AE564" s="17">
        <v>962.35</v>
      </c>
      <c r="AF564" s="17">
        <v>956.15300000000002</v>
      </c>
      <c r="AG564" s="17">
        <v>978.88199999999995</v>
      </c>
      <c r="AH564" s="17">
        <v>978.88199999999995</v>
      </c>
      <c r="AI564" s="17">
        <v>978.88199999999995</v>
      </c>
      <c r="AJ564" s="17">
        <v>929.64099999999996</v>
      </c>
      <c r="AK564" s="17">
        <v>958.06200000000001</v>
      </c>
      <c r="AL564" s="17">
        <v>956.41300000000001</v>
      </c>
      <c r="AM564" s="17">
        <v>993.19600000000003</v>
      </c>
      <c r="AN564" s="17">
        <v>993.19600000000003</v>
      </c>
      <c r="AO564" s="17">
        <v>984.46400000000006</v>
      </c>
      <c r="AP564" s="17">
        <v>986.64700000000005</v>
      </c>
    </row>
    <row r="565" spans="1:42" x14ac:dyDescent="0.35">
      <c r="A565" s="52"/>
      <c r="B565" s="17">
        <v>856.58799999999997</v>
      </c>
      <c r="C565" s="17">
        <v>856.58799999999997</v>
      </c>
      <c r="D565" s="17">
        <v>894.83</v>
      </c>
      <c r="E565" s="17">
        <v>895.24599999999998</v>
      </c>
      <c r="F565" s="17">
        <v>904.41399999999999</v>
      </c>
      <c r="G565" s="17">
        <v>921.50400000000002</v>
      </c>
      <c r="H565" s="17">
        <v>902.56399999999996</v>
      </c>
      <c r="I565" s="17">
        <v>894.42499999999995</v>
      </c>
      <c r="J565" s="17">
        <v>891.70299999999997</v>
      </c>
      <c r="K565" s="17">
        <v>897.28800000000001</v>
      </c>
      <c r="L565" s="17">
        <v>895.721</v>
      </c>
      <c r="M565" s="17">
        <v>883.60799999999995</v>
      </c>
      <c r="N565" s="17">
        <v>858.73199999999997</v>
      </c>
      <c r="O565" s="17">
        <v>944.86199999999997</v>
      </c>
      <c r="P565" s="17">
        <v>928.15800000000002</v>
      </c>
      <c r="Q565" s="17">
        <v>912.28099999999995</v>
      </c>
      <c r="R565" s="17">
        <v>913.49599999999998</v>
      </c>
      <c r="S565" s="17">
        <v>927.78</v>
      </c>
      <c r="T565" s="17">
        <v>994.03300000000002</v>
      </c>
      <c r="U565" s="17">
        <v>952.75099999999998</v>
      </c>
      <c r="V565" s="17">
        <v>924.34100000000001</v>
      </c>
      <c r="W565" s="17">
        <v>879.55200000000002</v>
      </c>
      <c r="X565" s="17">
        <v>914.19</v>
      </c>
      <c r="Y565" s="17">
        <v>897.88</v>
      </c>
      <c r="Z565" s="17">
        <v>930.27</v>
      </c>
      <c r="AA565" s="17">
        <v>972.78300000000002</v>
      </c>
      <c r="AB565" s="17">
        <v>884.93</v>
      </c>
      <c r="AC565" s="17">
        <v>914.65200000000004</v>
      </c>
      <c r="AD565" s="17">
        <v>966.50699999999995</v>
      </c>
      <c r="AE565" s="17">
        <v>963.01</v>
      </c>
      <c r="AF565" s="17">
        <v>956.62599999999998</v>
      </c>
      <c r="AG565" s="17">
        <v>979.06899999999996</v>
      </c>
      <c r="AH565" s="17">
        <v>979.06899999999996</v>
      </c>
      <c r="AI565" s="17">
        <v>979.06899999999996</v>
      </c>
      <c r="AJ565" s="17">
        <v>930.19799999999998</v>
      </c>
      <c r="AK565" s="17">
        <v>958.072</v>
      </c>
      <c r="AL565" s="17">
        <v>957.53499999999997</v>
      </c>
      <c r="AM565" s="17">
        <v>994.029</v>
      </c>
      <c r="AN565" s="17">
        <v>994.029</v>
      </c>
      <c r="AO565" s="17">
        <v>984.59699999999998</v>
      </c>
      <c r="AP565" s="17">
        <v>987.29200000000003</v>
      </c>
    </row>
    <row r="566" spans="1:42" x14ac:dyDescent="0.35">
      <c r="A566" s="52"/>
      <c r="B566" s="17">
        <v>857.22400000000005</v>
      </c>
      <c r="C566" s="17">
        <v>857.22400000000005</v>
      </c>
      <c r="D566" s="17">
        <v>894.83399999999995</v>
      </c>
      <c r="E566" s="17">
        <v>895.28099999999995</v>
      </c>
      <c r="F566" s="17">
        <v>904.69399999999996</v>
      </c>
      <c r="G566" s="17">
        <v>921.73400000000004</v>
      </c>
      <c r="H566" s="17">
        <v>903.84799999999996</v>
      </c>
      <c r="I566" s="17">
        <v>895.721</v>
      </c>
      <c r="J566" s="17">
        <v>891.73</v>
      </c>
      <c r="K566" s="17">
        <v>897.35500000000002</v>
      </c>
      <c r="L566" s="17">
        <v>895.75300000000004</v>
      </c>
      <c r="M566" s="17">
        <v>883.93700000000001</v>
      </c>
      <c r="N566" s="17">
        <v>858.86699999999996</v>
      </c>
      <c r="O566" s="17">
        <v>945.53700000000003</v>
      </c>
      <c r="P566" s="17">
        <v>928.95799999999997</v>
      </c>
      <c r="Q566" s="17">
        <v>912.38099999999997</v>
      </c>
      <c r="R566" s="17">
        <v>914.64599999999996</v>
      </c>
      <c r="S566" s="17">
        <v>928.06299999999999</v>
      </c>
      <c r="T566" s="17">
        <v>995.25</v>
      </c>
      <c r="U566" s="17">
        <v>952.96199999999999</v>
      </c>
      <c r="V566" s="17">
        <v>925.02800000000002</v>
      </c>
      <c r="W566" s="17">
        <v>879.87400000000002</v>
      </c>
      <c r="X566" s="17">
        <v>914.73599999999999</v>
      </c>
      <c r="Y566" s="17">
        <v>898.28399999999999</v>
      </c>
      <c r="Z566" s="17">
        <v>930.65</v>
      </c>
      <c r="AA566" s="17">
        <v>973.01900000000001</v>
      </c>
      <c r="AB566" s="17">
        <v>885.16399999999999</v>
      </c>
      <c r="AC566" s="17">
        <v>915.04200000000003</v>
      </c>
      <c r="AD566" s="17">
        <v>966.95399999999995</v>
      </c>
      <c r="AE566" s="17">
        <v>965.44799999999998</v>
      </c>
      <c r="AF566" s="17">
        <v>956.86500000000001</v>
      </c>
      <c r="AG566" s="17">
        <v>979.14400000000001</v>
      </c>
      <c r="AH566" s="17">
        <v>979.14400000000001</v>
      </c>
      <c r="AI566" s="17">
        <v>979.14400000000001</v>
      </c>
      <c r="AJ566" s="17">
        <v>931.42100000000005</v>
      </c>
      <c r="AK566" s="17">
        <v>958.44899999999996</v>
      </c>
      <c r="AL566" s="17">
        <v>958.33600000000001</v>
      </c>
      <c r="AM566" s="17">
        <v>994.08399999999995</v>
      </c>
      <c r="AN566" s="17">
        <v>994.08399999999995</v>
      </c>
      <c r="AO566" s="17">
        <v>984.88499999999999</v>
      </c>
      <c r="AP566" s="17">
        <v>987.452</v>
      </c>
    </row>
    <row r="567" spans="1:42" x14ac:dyDescent="0.35">
      <c r="A567" s="52"/>
      <c r="B567" s="17">
        <v>857.25300000000004</v>
      </c>
      <c r="C567" s="17">
        <v>857.25300000000004</v>
      </c>
      <c r="D567" s="17">
        <v>895.255</v>
      </c>
      <c r="E567" s="17">
        <v>895.66499999999996</v>
      </c>
      <c r="F567" s="17">
        <v>905.27800000000002</v>
      </c>
      <c r="G567" s="17">
        <v>922.56200000000001</v>
      </c>
      <c r="H567" s="17">
        <v>904.30399999999997</v>
      </c>
      <c r="I567" s="17">
        <v>897.17600000000004</v>
      </c>
      <c r="J567" s="17">
        <v>891.97500000000002</v>
      </c>
      <c r="K567" s="17">
        <v>897.63400000000001</v>
      </c>
      <c r="L567" s="17">
        <v>896.34699999999998</v>
      </c>
      <c r="M567" s="17">
        <v>884.10500000000002</v>
      </c>
      <c r="N567" s="17">
        <v>859.26700000000005</v>
      </c>
      <c r="O567" s="17">
        <v>945.58399999999995</v>
      </c>
      <c r="P567" s="17">
        <v>929.08699999999999</v>
      </c>
      <c r="Q567" s="17">
        <v>913.10199999999998</v>
      </c>
      <c r="R567" s="17">
        <v>917.19200000000001</v>
      </c>
      <c r="S567" s="17">
        <v>928.19500000000005</v>
      </c>
      <c r="T567" s="17">
        <v>995.95500000000004</v>
      </c>
      <c r="U567" s="17">
        <v>953.101</v>
      </c>
      <c r="V567" s="17">
        <v>925.14400000000001</v>
      </c>
      <c r="W567" s="17">
        <v>880.31600000000003</v>
      </c>
      <c r="X567" s="17">
        <v>914.78599999999994</v>
      </c>
      <c r="Y567" s="17">
        <v>899.60199999999998</v>
      </c>
      <c r="Z567" s="17">
        <v>930.77</v>
      </c>
      <c r="AA567" s="17">
        <v>973.22299999999996</v>
      </c>
      <c r="AB567" s="17">
        <v>885.47799999999995</v>
      </c>
      <c r="AC567" s="17">
        <v>915.072</v>
      </c>
      <c r="AD567" s="17">
        <v>967.06700000000001</v>
      </c>
      <c r="AE567" s="17">
        <v>965.57</v>
      </c>
      <c r="AF567" s="17">
        <v>957.62900000000002</v>
      </c>
      <c r="AG567" s="17">
        <v>979.37699999999995</v>
      </c>
      <c r="AH567" s="17">
        <v>979.37699999999995</v>
      </c>
      <c r="AI567" s="17">
        <v>979.37699999999995</v>
      </c>
      <c r="AJ567" s="17">
        <v>931.803</v>
      </c>
      <c r="AK567" s="17">
        <v>959.61599999999999</v>
      </c>
      <c r="AL567" s="17">
        <v>958.74400000000003</v>
      </c>
      <c r="AM567" s="17">
        <v>994.69100000000003</v>
      </c>
      <c r="AN567" s="17">
        <v>994.69100000000003</v>
      </c>
      <c r="AO567" s="17">
        <v>985.10500000000002</v>
      </c>
      <c r="AP567" s="17">
        <v>987.779</v>
      </c>
    </row>
    <row r="568" spans="1:42" x14ac:dyDescent="0.35">
      <c r="A568" s="52"/>
      <c r="B568" s="17">
        <v>857.71199999999999</v>
      </c>
      <c r="C568" s="17">
        <v>857.71199999999999</v>
      </c>
      <c r="D568" s="17">
        <v>896.43100000000004</v>
      </c>
      <c r="E568" s="17">
        <v>896.26900000000001</v>
      </c>
      <c r="F568" s="17">
        <v>905.62099999999998</v>
      </c>
      <c r="G568" s="17">
        <v>922.61800000000005</v>
      </c>
      <c r="H568" s="17">
        <v>906.46500000000003</v>
      </c>
      <c r="I568" s="17">
        <v>898.096</v>
      </c>
      <c r="J568" s="17">
        <v>892.43200000000002</v>
      </c>
      <c r="K568" s="17">
        <v>898.79499999999996</v>
      </c>
      <c r="L568" s="17">
        <v>896.46299999999997</v>
      </c>
      <c r="M568" s="17">
        <v>884.56399999999996</v>
      </c>
      <c r="N568" s="17">
        <v>861.04100000000005</v>
      </c>
      <c r="O568" s="17">
        <v>945.67399999999998</v>
      </c>
      <c r="P568" s="17">
        <v>930.22799999999995</v>
      </c>
      <c r="Q568" s="17">
        <v>913.20699999999999</v>
      </c>
      <c r="R568" s="17">
        <v>917.71</v>
      </c>
      <c r="S568" s="17">
        <v>929.00099999999998</v>
      </c>
      <c r="T568" s="17">
        <v>996.48800000000006</v>
      </c>
      <c r="U568" s="17">
        <v>953.67600000000004</v>
      </c>
      <c r="V568" s="17">
        <v>925.31399999999996</v>
      </c>
      <c r="W568" s="17">
        <v>881.88099999999997</v>
      </c>
      <c r="X568" s="17">
        <v>915.48199999999997</v>
      </c>
      <c r="Y568" s="17">
        <v>900.202</v>
      </c>
      <c r="Z568" s="17">
        <v>930.94100000000003</v>
      </c>
      <c r="AA568" s="17">
        <v>973.95</v>
      </c>
      <c r="AB568" s="17">
        <v>885.69500000000005</v>
      </c>
      <c r="AC568" s="17">
        <v>915.95799999999997</v>
      </c>
      <c r="AD568" s="17">
        <v>968.57899999999995</v>
      </c>
      <c r="AE568" s="17">
        <v>966.68799999999999</v>
      </c>
      <c r="AF568" s="17">
        <v>957.75900000000001</v>
      </c>
      <c r="AG568" s="17">
        <v>979.49199999999996</v>
      </c>
      <c r="AH568" s="17">
        <v>979.49199999999996</v>
      </c>
      <c r="AI568" s="17">
        <v>979.49199999999996</v>
      </c>
      <c r="AJ568" s="17">
        <v>932.19500000000005</v>
      </c>
      <c r="AK568" s="17">
        <v>960.178</v>
      </c>
      <c r="AL568" s="17">
        <v>958.84400000000005</v>
      </c>
      <c r="AM568" s="17">
        <v>995.31</v>
      </c>
      <c r="AN568" s="17">
        <v>995.31</v>
      </c>
      <c r="AO568" s="17">
        <v>987.12599999999998</v>
      </c>
      <c r="AP568" s="17">
        <v>988.57399999999996</v>
      </c>
    </row>
    <row r="569" spans="1:42" x14ac:dyDescent="0.35">
      <c r="A569" s="52"/>
      <c r="B569" s="17">
        <v>857.81200000000001</v>
      </c>
      <c r="C569" s="17">
        <v>857.81200000000001</v>
      </c>
      <c r="D569" s="17">
        <v>896.60400000000004</v>
      </c>
      <c r="E569" s="17">
        <v>897.06200000000001</v>
      </c>
      <c r="F569" s="17">
        <v>906.03200000000004</v>
      </c>
      <c r="G569" s="17">
        <v>923.06100000000004</v>
      </c>
      <c r="H569" s="17">
        <v>906.99</v>
      </c>
      <c r="I569" s="17">
        <v>898.49</v>
      </c>
      <c r="J569" s="17">
        <v>893.40899999999999</v>
      </c>
      <c r="K569" s="17">
        <v>899.29300000000001</v>
      </c>
      <c r="L569" s="17">
        <v>896.49300000000005</v>
      </c>
      <c r="M569" s="17">
        <v>885.48099999999999</v>
      </c>
      <c r="N569" s="17">
        <v>861.54200000000003</v>
      </c>
      <c r="O569" s="17">
        <v>946.07600000000002</v>
      </c>
      <c r="P569" s="17">
        <v>930.34299999999996</v>
      </c>
      <c r="Q569" s="17">
        <v>913.26099999999997</v>
      </c>
      <c r="R569" s="17">
        <v>918.77099999999996</v>
      </c>
      <c r="S569" s="17">
        <v>929.45600000000002</v>
      </c>
      <c r="T569" s="17">
        <v>999.12099999999998</v>
      </c>
      <c r="U569" s="17">
        <v>954.40300000000002</v>
      </c>
      <c r="V569" s="17">
        <v>927.33500000000004</v>
      </c>
      <c r="W569" s="17">
        <v>882.91899999999998</v>
      </c>
      <c r="X569" s="17">
        <v>915.58199999999999</v>
      </c>
      <c r="Y569" s="17">
        <v>900.33299999999997</v>
      </c>
      <c r="Z569" s="17">
        <v>931.93</v>
      </c>
      <c r="AA569" s="17">
        <v>974.16399999999999</v>
      </c>
      <c r="AB569" s="17">
        <v>887.13599999999997</v>
      </c>
      <c r="AC569" s="17">
        <v>917.92499999999995</v>
      </c>
      <c r="AD569" s="17">
        <v>969.42899999999997</v>
      </c>
      <c r="AE569" s="17">
        <v>966.99099999999999</v>
      </c>
      <c r="AF569" s="17">
        <v>958.10900000000004</v>
      </c>
      <c r="AG569" s="17">
        <v>979.54100000000005</v>
      </c>
      <c r="AH569" s="17">
        <v>979.54100000000005</v>
      </c>
      <c r="AI569" s="17">
        <v>979.54100000000005</v>
      </c>
      <c r="AJ569" s="17">
        <v>932.51400000000001</v>
      </c>
      <c r="AK569" s="17">
        <v>960.31700000000001</v>
      </c>
      <c r="AL569" s="17">
        <v>959.06299999999999</v>
      </c>
      <c r="AM569" s="17">
        <v>996.30200000000002</v>
      </c>
      <c r="AN569" s="17">
        <v>996.30200000000002</v>
      </c>
      <c r="AO569" s="17">
        <v>988.71699999999998</v>
      </c>
      <c r="AP569" s="17">
        <v>989.452</v>
      </c>
    </row>
    <row r="570" spans="1:42" x14ac:dyDescent="0.35">
      <c r="A570" s="52"/>
      <c r="B570" s="17">
        <v>857.94399999999996</v>
      </c>
      <c r="C570" s="17">
        <v>857.94399999999996</v>
      </c>
      <c r="D570" s="17">
        <v>896.63499999999999</v>
      </c>
      <c r="E570" s="17">
        <v>897.721</v>
      </c>
      <c r="F570" s="17">
        <v>906.66399999999999</v>
      </c>
      <c r="G570" s="17">
        <v>923.43299999999999</v>
      </c>
      <c r="H570" s="17">
        <v>908.06600000000003</v>
      </c>
      <c r="I570" s="17">
        <v>898.76900000000001</v>
      </c>
      <c r="J570" s="17">
        <v>894.49300000000005</v>
      </c>
      <c r="K570" s="17">
        <v>899.63800000000003</v>
      </c>
      <c r="L570" s="17">
        <v>896.88</v>
      </c>
      <c r="M570" s="17">
        <v>885.81399999999996</v>
      </c>
      <c r="N570" s="17">
        <v>862.71299999999997</v>
      </c>
      <c r="O570" s="17">
        <v>946.90300000000002</v>
      </c>
      <c r="P570" s="17">
        <v>931.30200000000002</v>
      </c>
      <c r="Q570" s="17">
        <v>914.51</v>
      </c>
      <c r="R570" s="17">
        <v>919.53899999999999</v>
      </c>
      <c r="S570" s="17">
        <v>929.89700000000005</v>
      </c>
      <c r="T570" s="17">
        <v>999.17</v>
      </c>
      <c r="U570" s="17">
        <v>954.678</v>
      </c>
      <c r="V570" s="17">
        <v>927.55499999999995</v>
      </c>
      <c r="W570" s="17">
        <v>883.76800000000003</v>
      </c>
      <c r="X570" s="17">
        <v>916.20699999999999</v>
      </c>
      <c r="Y570" s="17">
        <v>901.495</v>
      </c>
      <c r="Z570" s="17">
        <v>931.94299999999998</v>
      </c>
      <c r="AA570" s="17">
        <v>974.28399999999999</v>
      </c>
      <c r="AB570" s="17">
        <v>887.32100000000003</v>
      </c>
      <c r="AC570" s="17">
        <v>918.827</v>
      </c>
      <c r="AD570" s="17">
        <v>971.39599999999996</v>
      </c>
      <c r="AE570" s="17">
        <v>967.98099999999999</v>
      </c>
      <c r="AF570" s="17">
        <v>958.23099999999999</v>
      </c>
      <c r="AG570" s="17">
        <v>979.86400000000003</v>
      </c>
      <c r="AH570" s="17">
        <v>979.86400000000003</v>
      </c>
      <c r="AI570" s="17">
        <v>979.86400000000003</v>
      </c>
      <c r="AJ570" s="17">
        <v>934.17700000000002</v>
      </c>
      <c r="AK570" s="17">
        <v>960.51</v>
      </c>
      <c r="AL570" s="17">
        <v>960.59900000000005</v>
      </c>
      <c r="AM570" s="17">
        <v>996.77700000000004</v>
      </c>
      <c r="AN570" s="17">
        <v>996.77700000000004</v>
      </c>
      <c r="AO570" s="17">
        <v>989.25</v>
      </c>
      <c r="AP570" s="17">
        <v>992.16600000000005</v>
      </c>
    </row>
    <row r="571" spans="1:42" x14ac:dyDescent="0.35">
      <c r="A571" s="52"/>
      <c r="B571" s="17">
        <v>858.20299999999997</v>
      </c>
      <c r="C571" s="17">
        <v>858.20299999999997</v>
      </c>
      <c r="D571" s="17">
        <v>896.89599999999996</v>
      </c>
      <c r="E571" s="17">
        <v>898.12199999999996</v>
      </c>
      <c r="F571" s="17">
        <v>907.31600000000003</v>
      </c>
      <c r="G571" s="17">
        <v>923.88800000000003</v>
      </c>
      <c r="H571" s="17">
        <v>909.01900000000001</v>
      </c>
      <c r="I571" s="17">
        <v>898.95299999999997</v>
      </c>
      <c r="J571" s="17">
        <v>894.98599999999999</v>
      </c>
      <c r="K571" s="17">
        <v>900.01800000000003</v>
      </c>
      <c r="L571" s="17">
        <v>897.03599999999994</v>
      </c>
      <c r="M571" s="17">
        <v>886.09</v>
      </c>
      <c r="N571" s="17">
        <v>863.029</v>
      </c>
      <c r="O571" s="17">
        <v>947.61500000000001</v>
      </c>
      <c r="P571" s="17">
        <v>931.82600000000002</v>
      </c>
      <c r="Q571" s="17">
        <v>914.51099999999997</v>
      </c>
      <c r="R571" s="17">
        <v>920.73599999999999</v>
      </c>
      <c r="S571" s="17">
        <v>930.23800000000006</v>
      </c>
      <c r="T571" s="17">
        <v>999.79700000000003</v>
      </c>
      <c r="U571" s="17">
        <v>956.05200000000002</v>
      </c>
      <c r="V571" s="17">
        <v>928.02800000000002</v>
      </c>
      <c r="W571" s="17">
        <v>884.78300000000002</v>
      </c>
      <c r="X571" s="17">
        <v>916.38699999999994</v>
      </c>
      <c r="Y571" s="17">
        <v>901.62400000000002</v>
      </c>
      <c r="Z571" s="17">
        <v>933.1</v>
      </c>
      <c r="AA571" s="17">
        <v>974.86400000000003</v>
      </c>
      <c r="AB571" s="17">
        <v>887.4</v>
      </c>
      <c r="AC571" s="17">
        <v>919.00199999999995</v>
      </c>
      <c r="AD571" s="17">
        <v>972.08699999999999</v>
      </c>
      <c r="AE571" s="17">
        <v>968.60900000000004</v>
      </c>
      <c r="AF571" s="17">
        <v>958.70500000000004</v>
      </c>
      <c r="AG571" s="17">
        <v>979.87900000000002</v>
      </c>
      <c r="AH571" s="17">
        <v>979.87900000000002</v>
      </c>
      <c r="AI571" s="17">
        <v>979.87900000000002</v>
      </c>
      <c r="AJ571" s="17">
        <v>935.46699999999998</v>
      </c>
      <c r="AK571" s="17">
        <v>960.76099999999997</v>
      </c>
      <c r="AL571" s="17">
        <v>963.34299999999996</v>
      </c>
      <c r="AM571" s="17">
        <v>997.56700000000001</v>
      </c>
      <c r="AN571" s="17">
        <v>997.56700000000001</v>
      </c>
      <c r="AO571" s="17">
        <v>989.27099999999996</v>
      </c>
      <c r="AP571" s="17">
        <v>992.39400000000001</v>
      </c>
    </row>
    <row r="572" spans="1:42" x14ac:dyDescent="0.35">
      <c r="A572" s="52"/>
      <c r="B572" s="17">
        <v>858.23199999999997</v>
      </c>
      <c r="C572" s="17">
        <v>858.23199999999997</v>
      </c>
      <c r="D572" s="17">
        <v>897.29499999999996</v>
      </c>
      <c r="E572" s="17">
        <v>898.75099999999998</v>
      </c>
      <c r="F572" s="17">
        <v>907.72699999999998</v>
      </c>
      <c r="G572" s="17">
        <v>924.48299999999995</v>
      </c>
      <c r="H572" s="17">
        <v>910.07799999999997</v>
      </c>
      <c r="I572" s="17">
        <v>899.11199999999997</v>
      </c>
      <c r="J572" s="17">
        <v>895.08900000000006</v>
      </c>
      <c r="K572" s="17">
        <v>900.029</v>
      </c>
      <c r="L572" s="17">
        <v>897.39</v>
      </c>
      <c r="M572" s="17">
        <v>886.22699999999998</v>
      </c>
      <c r="N572" s="17">
        <v>863.21500000000003</v>
      </c>
      <c r="O572" s="17">
        <v>947.74199999999996</v>
      </c>
      <c r="P572" s="17">
        <v>932.37300000000005</v>
      </c>
      <c r="Q572" s="17">
        <v>915.45500000000004</v>
      </c>
      <c r="R572" s="17">
        <v>920.75900000000001</v>
      </c>
      <c r="S572" s="17">
        <v>931.38</v>
      </c>
      <c r="T572" s="17">
        <v>1000.31</v>
      </c>
      <c r="U572" s="17">
        <v>956.07299999999998</v>
      </c>
      <c r="V572" s="17">
        <v>928.77599999999995</v>
      </c>
      <c r="W572" s="17">
        <v>885.31</v>
      </c>
      <c r="X572" s="17">
        <v>917.11500000000001</v>
      </c>
      <c r="Y572" s="17">
        <v>902.36500000000001</v>
      </c>
      <c r="Z572" s="17">
        <v>933.67899999999997</v>
      </c>
      <c r="AA572" s="17">
        <v>974.89099999999996</v>
      </c>
      <c r="AB572" s="17">
        <v>887.52200000000005</v>
      </c>
      <c r="AC572" s="17">
        <v>920.30600000000004</v>
      </c>
      <c r="AD572" s="17">
        <v>972.44399999999996</v>
      </c>
      <c r="AE572" s="17">
        <v>971.65499999999997</v>
      </c>
      <c r="AF572" s="17">
        <v>960.01499999999999</v>
      </c>
      <c r="AG572" s="17">
        <v>979.96699999999998</v>
      </c>
      <c r="AH572" s="17">
        <v>979.96699999999998</v>
      </c>
      <c r="AI572" s="17">
        <v>979.96699999999998</v>
      </c>
      <c r="AJ572" s="17">
        <v>935.79700000000003</v>
      </c>
      <c r="AK572" s="17">
        <v>961.92899999999997</v>
      </c>
      <c r="AL572" s="17">
        <v>963.45799999999997</v>
      </c>
      <c r="AM572" s="17">
        <v>998.36300000000006</v>
      </c>
      <c r="AN572" s="17">
        <v>998.36300000000006</v>
      </c>
      <c r="AO572" s="17">
        <v>989.44600000000003</v>
      </c>
      <c r="AP572" s="17">
        <v>993.13400000000001</v>
      </c>
    </row>
    <row r="573" spans="1:42" x14ac:dyDescent="0.35">
      <c r="A573" s="52"/>
      <c r="B573" s="17">
        <v>858.29200000000003</v>
      </c>
      <c r="C573" s="17">
        <v>858.29200000000003</v>
      </c>
      <c r="D573" s="17">
        <v>898.47799999999995</v>
      </c>
      <c r="E573" s="17">
        <v>899.16</v>
      </c>
      <c r="F573" s="17">
        <v>908.029</v>
      </c>
      <c r="G573" s="17">
        <v>924.58299999999997</v>
      </c>
      <c r="H573" s="17">
        <v>910.673</v>
      </c>
      <c r="I573" s="17">
        <v>899.34699999999998</v>
      </c>
      <c r="J573" s="17">
        <v>895.27300000000002</v>
      </c>
      <c r="K573" s="17">
        <v>900.11599999999999</v>
      </c>
      <c r="L573" s="17">
        <v>899.74599999999998</v>
      </c>
      <c r="M573" s="17">
        <v>886.70299999999997</v>
      </c>
      <c r="N573" s="17">
        <v>863.92399999999998</v>
      </c>
      <c r="O573" s="17">
        <v>947.81100000000004</v>
      </c>
      <c r="P573" s="17">
        <v>932.72699999999998</v>
      </c>
      <c r="Q573" s="17">
        <v>915.62</v>
      </c>
      <c r="R573" s="17">
        <v>921.01800000000003</v>
      </c>
      <c r="S573" s="17">
        <v>932.89099999999996</v>
      </c>
      <c r="T573" s="17">
        <v>1000.96</v>
      </c>
      <c r="U573" s="17">
        <v>956.29300000000001</v>
      </c>
      <c r="V573" s="17">
        <v>929.553</v>
      </c>
      <c r="W573" s="17">
        <v>885.80899999999997</v>
      </c>
      <c r="X573" s="17">
        <v>918.08799999999997</v>
      </c>
      <c r="Y573" s="17">
        <v>903.13900000000001</v>
      </c>
      <c r="Z573" s="17">
        <v>933.77800000000002</v>
      </c>
      <c r="AA573" s="17">
        <v>974.95399999999995</v>
      </c>
      <c r="AB573" s="17">
        <v>887.88</v>
      </c>
      <c r="AC573" s="17">
        <v>920.46400000000006</v>
      </c>
      <c r="AD573" s="17">
        <v>972.48500000000001</v>
      </c>
      <c r="AE573" s="17">
        <v>971.678</v>
      </c>
      <c r="AF573" s="17">
        <v>961.16399999999999</v>
      </c>
      <c r="AG573" s="17">
        <v>980.37900000000002</v>
      </c>
      <c r="AH573" s="17">
        <v>980.37900000000002</v>
      </c>
      <c r="AI573" s="17">
        <v>980.37900000000002</v>
      </c>
      <c r="AJ573" s="17">
        <v>937.86599999999999</v>
      </c>
      <c r="AK573" s="17">
        <v>963.56600000000003</v>
      </c>
      <c r="AL573" s="17">
        <v>963.923</v>
      </c>
      <c r="AM573" s="17">
        <v>998.71</v>
      </c>
      <c r="AN573" s="17">
        <v>998.71</v>
      </c>
      <c r="AO573" s="17">
        <v>990.09900000000005</v>
      </c>
      <c r="AP573" s="17">
        <v>993.97400000000005</v>
      </c>
    </row>
    <row r="574" spans="1:42" x14ac:dyDescent="0.35">
      <c r="A574" s="52"/>
      <c r="B574" s="17">
        <v>858.31700000000001</v>
      </c>
      <c r="C574" s="17">
        <v>858.31700000000001</v>
      </c>
      <c r="D574" s="17">
        <v>898.51199999999994</v>
      </c>
      <c r="E574" s="17">
        <v>899.72699999999998</v>
      </c>
      <c r="F574" s="17">
        <v>908.46500000000003</v>
      </c>
      <c r="G574" s="17">
        <v>925.28200000000004</v>
      </c>
      <c r="H574" s="17">
        <v>911.755</v>
      </c>
      <c r="I574" s="17">
        <v>899.601</v>
      </c>
      <c r="J574" s="17">
        <v>896.03800000000001</v>
      </c>
      <c r="K574" s="17">
        <v>900.73900000000003</v>
      </c>
      <c r="L574" s="17">
        <v>900.20799999999997</v>
      </c>
      <c r="M574" s="17">
        <v>886.73</v>
      </c>
      <c r="N574" s="17">
        <v>865.96400000000006</v>
      </c>
      <c r="O574" s="17">
        <v>948.69100000000003</v>
      </c>
      <c r="P574" s="17">
        <v>933.61400000000003</v>
      </c>
      <c r="Q574" s="17">
        <v>916.05899999999997</v>
      </c>
      <c r="R574" s="17">
        <v>921.13099999999997</v>
      </c>
      <c r="S574" s="17">
        <v>933.00800000000004</v>
      </c>
      <c r="T574" s="17">
        <v>1001.25</v>
      </c>
      <c r="U574" s="17">
        <v>956.63099999999997</v>
      </c>
      <c r="V574" s="17">
        <v>929.928</v>
      </c>
      <c r="W574" s="17">
        <v>886.09500000000003</v>
      </c>
      <c r="X574" s="17">
        <v>918.30100000000004</v>
      </c>
      <c r="Y574" s="17">
        <v>903.39599999999996</v>
      </c>
      <c r="Z574" s="17">
        <v>934.38199999999995</v>
      </c>
      <c r="AA574" s="17">
        <v>975.03300000000002</v>
      </c>
      <c r="AB574" s="17">
        <v>888.78200000000004</v>
      </c>
      <c r="AC574" s="17">
        <v>920.88300000000004</v>
      </c>
      <c r="AD574" s="17">
        <v>972.81100000000004</v>
      </c>
      <c r="AE574" s="17">
        <v>972.75699999999995</v>
      </c>
      <c r="AF574" s="17">
        <v>961.27099999999996</v>
      </c>
      <c r="AG574" s="17">
        <v>980.51599999999996</v>
      </c>
      <c r="AH574" s="17">
        <v>980.51599999999996</v>
      </c>
      <c r="AI574" s="17">
        <v>980.51599999999996</v>
      </c>
      <c r="AJ574" s="17">
        <v>938.06399999999996</v>
      </c>
      <c r="AK574" s="17">
        <v>963.63800000000003</v>
      </c>
      <c r="AL574" s="17">
        <v>964.41499999999996</v>
      </c>
      <c r="AM574" s="17">
        <v>999.56299999999999</v>
      </c>
      <c r="AN574" s="17">
        <v>999.56299999999999</v>
      </c>
      <c r="AO574" s="17">
        <v>991.31100000000004</v>
      </c>
      <c r="AP574" s="17">
        <v>995.08799999999997</v>
      </c>
    </row>
    <row r="575" spans="1:42" x14ac:dyDescent="0.35">
      <c r="A575" s="52"/>
      <c r="B575" s="17">
        <v>858.43200000000002</v>
      </c>
      <c r="C575" s="17">
        <v>858.43200000000002</v>
      </c>
      <c r="D575" s="17">
        <v>898.95399999999995</v>
      </c>
      <c r="E575" s="17">
        <v>899.822</v>
      </c>
      <c r="F575" s="17">
        <v>908.52200000000005</v>
      </c>
      <c r="G575" s="17">
        <v>925.66300000000001</v>
      </c>
      <c r="H575" s="17">
        <v>912.57399999999996</v>
      </c>
      <c r="I575" s="17">
        <v>899.84900000000005</v>
      </c>
      <c r="J575" s="17">
        <v>896.31200000000001</v>
      </c>
      <c r="K575" s="17">
        <v>900.76599999999996</v>
      </c>
      <c r="L575" s="17">
        <v>900.61099999999999</v>
      </c>
      <c r="M575" s="17">
        <v>886.75300000000004</v>
      </c>
      <c r="N575" s="17">
        <v>866.40300000000002</v>
      </c>
      <c r="O575" s="17">
        <v>949.423</v>
      </c>
      <c r="P575" s="17">
        <v>934.03599999999994</v>
      </c>
      <c r="Q575" s="17">
        <v>916.44299999999998</v>
      </c>
      <c r="R575" s="17">
        <v>921.14099999999996</v>
      </c>
      <c r="S575" s="17">
        <v>933.07799999999997</v>
      </c>
      <c r="T575" s="17">
        <v>1002.44</v>
      </c>
      <c r="U575" s="17">
        <v>958.31799999999998</v>
      </c>
      <c r="V575" s="17">
        <v>930.93899999999996</v>
      </c>
      <c r="W575" s="17">
        <v>886.33199999999999</v>
      </c>
      <c r="X575" s="17">
        <v>918.41499999999996</v>
      </c>
      <c r="Y575" s="17">
        <v>904.15899999999999</v>
      </c>
      <c r="Z575" s="17">
        <v>934.49699999999996</v>
      </c>
      <c r="AA575" s="17">
        <v>975.91499999999996</v>
      </c>
      <c r="AB575" s="17">
        <v>889.16399999999999</v>
      </c>
      <c r="AC575" s="17">
        <v>922.34900000000005</v>
      </c>
      <c r="AD575" s="17">
        <v>973.11900000000003</v>
      </c>
      <c r="AE575" s="17">
        <v>974.35799999999995</v>
      </c>
      <c r="AF575" s="17">
        <v>961.62599999999998</v>
      </c>
      <c r="AG575" s="17">
        <v>980.71400000000006</v>
      </c>
      <c r="AH575" s="17">
        <v>980.71400000000006</v>
      </c>
      <c r="AI575" s="17">
        <v>980.71400000000006</v>
      </c>
      <c r="AJ575" s="17">
        <v>938.08500000000004</v>
      </c>
      <c r="AK575" s="17">
        <v>965.39599999999996</v>
      </c>
      <c r="AL575" s="17">
        <v>964.49099999999999</v>
      </c>
      <c r="AM575" s="17">
        <v>999.88699999999994</v>
      </c>
      <c r="AN575" s="17">
        <v>999.88699999999994</v>
      </c>
      <c r="AO575" s="17">
        <v>991.97900000000004</v>
      </c>
      <c r="AP575" s="17">
        <v>995.21400000000006</v>
      </c>
    </row>
    <row r="576" spans="1:42" x14ac:dyDescent="0.35">
      <c r="A576" s="52"/>
      <c r="B576" s="17">
        <v>859.42100000000005</v>
      </c>
      <c r="C576" s="17">
        <v>859.42100000000005</v>
      </c>
      <c r="D576" s="17">
        <v>898.96400000000006</v>
      </c>
      <c r="E576" s="17">
        <v>899.899</v>
      </c>
      <c r="F576" s="17">
        <v>909.197</v>
      </c>
      <c r="G576" s="17">
        <v>926.15800000000002</v>
      </c>
      <c r="H576" s="17">
        <v>912.81700000000001</v>
      </c>
      <c r="I576" s="17">
        <v>900.16899999999998</v>
      </c>
      <c r="J576" s="17">
        <v>896.48299999999995</v>
      </c>
      <c r="K576" s="17">
        <v>901.67600000000004</v>
      </c>
      <c r="L576" s="17">
        <v>900.83100000000002</v>
      </c>
      <c r="M576" s="17">
        <v>886.78399999999999</v>
      </c>
      <c r="N576" s="17">
        <v>867.04200000000003</v>
      </c>
      <c r="O576" s="17">
        <v>949.81899999999996</v>
      </c>
      <c r="P576" s="17">
        <v>934.10699999999997</v>
      </c>
      <c r="Q576" s="17">
        <v>916.47400000000005</v>
      </c>
      <c r="R576" s="17">
        <v>921.6</v>
      </c>
      <c r="S576" s="17">
        <v>933.13300000000004</v>
      </c>
      <c r="T576" s="17">
        <v>1002.55</v>
      </c>
      <c r="U576" s="17">
        <v>958.73199999999997</v>
      </c>
      <c r="V576" s="17">
        <v>931.05100000000004</v>
      </c>
      <c r="W576" s="17">
        <v>886.596</v>
      </c>
      <c r="X576" s="17">
        <v>919.029</v>
      </c>
      <c r="Y576" s="17">
        <v>904.24</v>
      </c>
      <c r="Z576" s="17">
        <v>935.63300000000004</v>
      </c>
      <c r="AA576" s="17">
        <v>976.096</v>
      </c>
      <c r="AB576" s="17">
        <v>889.34299999999996</v>
      </c>
      <c r="AC576" s="17">
        <v>922.36599999999999</v>
      </c>
      <c r="AD576" s="17">
        <v>973.68799999999999</v>
      </c>
      <c r="AE576" s="17">
        <v>974.94299999999998</v>
      </c>
      <c r="AF576" s="17">
        <v>961.649</v>
      </c>
      <c r="AG576" s="17">
        <v>980.86900000000003</v>
      </c>
      <c r="AH576" s="17">
        <v>980.86900000000003</v>
      </c>
      <c r="AI576" s="17">
        <v>980.86900000000003</v>
      </c>
      <c r="AJ576" s="17">
        <v>938.25800000000004</v>
      </c>
      <c r="AK576" s="17">
        <v>965.40300000000002</v>
      </c>
      <c r="AL576" s="17">
        <v>964.59299999999996</v>
      </c>
      <c r="AM576" s="17">
        <v>1000.39</v>
      </c>
      <c r="AN576" s="17">
        <v>1000.39</v>
      </c>
      <c r="AO576" s="17">
        <v>992.149</v>
      </c>
      <c r="AP576" s="17">
        <v>996.42700000000002</v>
      </c>
    </row>
    <row r="577" spans="1:42" x14ac:dyDescent="0.35">
      <c r="A577" s="52"/>
      <c r="B577" s="17">
        <v>859.51599999999996</v>
      </c>
      <c r="C577" s="17">
        <v>859.51599999999996</v>
      </c>
      <c r="D577" s="17">
        <v>898.98800000000006</v>
      </c>
      <c r="E577" s="17">
        <v>900.11</v>
      </c>
      <c r="F577" s="17">
        <v>909.54100000000005</v>
      </c>
      <c r="G577" s="17">
        <v>926.36099999999999</v>
      </c>
      <c r="H577" s="17">
        <v>912.99</v>
      </c>
      <c r="I577" s="17">
        <v>900.60299999999995</v>
      </c>
      <c r="J577" s="17">
        <v>896.65899999999999</v>
      </c>
      <c r="K577" s="17">
        <v>901.85699999999997</v>
      </c>
      <c r="L577" s="17">
        <v>901.04300000000001</v>
      </c>
      <c r="M577" s="17">
        <v>886.99199999999996</v>
      </c>
      <c r="N577" s="17">
        <v>868.85500000000002</v>
      </c>
      <c r="O577" s="17">
        <v>950.29399999999998</v>
      </c>
      <c r="P577" s="17">
        <v>934.34500000000003</v>
      </c>
      <c r="Q577" s="17">
        <v>916.71400000000006</v>
      </c>
      <c r="R577" s="17">
        <v>922.15700000000004</v>
      </c>
      <c r="S577" s="17">
        <v>933.58100000000002</v>
      </c>
      <c r="T577" s="17">
        <v>1003.92</v>
      </c>
      <c r="U577" s="17">
        <v>958.92899999999997</v>
      </c>
      <c r="V577" s="17">
        <v>931.30200000000002</v>
      </c>
      <c r="W577" s="17">
        <v>886.62300000000005</v>
      </c>
      <c r="X577" s="17">
        <v>919.39599999999996</v>
      </c>
      <c r="Y577" s="17">
        <v>904.28899999999999</v>
      </c>
      <c r="Z577" s="17">
        <v>935.779</v>
      </c>
      <c r="AA577" s="17">
        <v>976.23599999999999</v>
      </c>
      <c r="AB577" s="17">
        <v>890.13300000000004</v>
      </c>
      <c r="AC577" s="17">
        <v>923.83299999999997</v>
      </c>
      <c r="AD577" s="17">
        <v>973.8</v>
      </c>
      <c r="AE577" s="17">
        <v>975.42</v>
      </c>
      <c r="AF577" s="17">
        <v>962.56200000000001</v>
      </c>
      <c r="AG577" s="17">
        <v>980.88099999999997</v>
      </c>
      <c r="AH577" s="17">
        <v>980.88099999999997</v>
      </c>
      <c r="AI577" s="17">
        <v>980.88099999999997</v>
      </c>
      <c r="AJ577" s="17">
        <v>938.67600000000004</v>
      </c>
      <c r="AK577" s="17">
        <v>965.46900000000005</v>
      </c>
      <c r="AL577" s="17">
        <v>966.55</v>
      </c>
      <c r="AM577" s="17">
        <v>1000.56</v>
      </c>
      <c r="AN577" s="17">
        <v>1000.56</v>
      </c>
      <c r="AO577" s="17">
        <v>992.97400000000005</v>
      </c>
      <c r="AP577" s="17">
        <v>996.45</v>
      </c>
    </row>
    <row r="578" spans="1:42" x14ac:dyDescent="0.35">
      <c r="A578" s="52"/>
      <c r="B578" s="17">
        <v>861.35900000000004</v>
      </c>
      <c r="C578" s="17">
        <v>861.35900000000004</v>
      </c>
      <c r="D578" s="17">
        <v>899.96500000000003</v>
      </c>
      <c r="E578" s="17">
        <v>900.58699999999999</v>
      </c>
      <c r="F578" s="17">
        <v>909.6</v>
      </c>
      <c r="G578" s="17">
        <v>926.73699999999997</v>
      </c>
      <c r="H578" s="17">
        <v>915.07500000000005</v>
      </c>
      <c r="I578" s="17">
        <v>901.12900000000002</v>
      </c>
      <c r="J578" s="17">
        <v>897.30499999999995</v>
      </c>
      <c r="K578" s="17">
        <v>902.06</v>
      </c>
      <c r="L578" s="17">
        <v>901.09699999999998</v>
      </c>
      <c r="M578" s="17">
        <v>887.01800000000003</v>
      </c>
      <c r="N578" s="17">
        <v>869.73699999999997</v>
      </c>
      <c r="O578" s="17">
        <v>950.721</v>
      </c>
      <c r="P578" s="17">
        <v>934.44799999999998</v>
      </c>
      <c r="Q578" s="17">
        <v>916.88099999999997</v>
      </c>
      <c r="R578" s="17">
        <v>922.40899999999999</v>
      </c>
      <c r="S578" s="17">
        <v>934.16899999999998</v>
      </c>
      <c r="T578" s="17">
        <v>1003.99</v>
      </c>
      <c r="U578" s="17">
        <v>959.20600000000002</v>
      </c>
      <c r="V578" s="17">
        <v>931.33399999999995</v>
      </c>
      <c r="W578" s="17">
        <v>886.86300000000006</v>
      </c>
      <c r="X578" s="17">
        <v>919.66200000000003</v>
      </c>
      <c r="Y578" s="17">
        <v>905.20100000000002</v>
      </c>
      <c r="Z578" s="17">
        <v>937.05700000000002</v>
      </c>
      <c r="AA578" s="17">
        <v>976.86199999999997</v>
      </c>
      <c r="AB578" s="17">
        <v>890.82899999999995</v>
      </c>
      <c r="AC578" s="17">
        <v>923.93899999999996</v>
      </c>
      <c r="AD578" s="17">
        <v>974.51300000000003</v>
      </c>
      <c r="AE578" s="17">
        <v>975.476</v>
      </c>
      <c r="AF578" s="17">
        <v>962.88</v>
      </c>
      <c r="AG578" s="17">
        <v>980.97</v>
      </c>
      <c r="AH578" s="17">
        <v>980.97</v>
      </c>
      <c r="AI578" s="17">
        <v>980.97</v>
      </c>
      <c r="AJ578" s="17">
        <v>939.05700000000002</v>
      </c>
      <c r="AK578" s="17">
        <v>965.53899999999999</v>
      </c>
      <c r="AL578" s="17">
        <v>967.18399999999997</v>
      </c>
      <c r="AM578" s="17">
        <v>1001.32</v>
      </c>
      <c r="AN578" s="17">
        <v>1001.32</v>
      </c>
      <c r="AO578" s="17">
        <v>993.30499999999995</v>
      </c>
      <c r="AP578" s="17">
        <v>996.83900000000006</v>
      </c>
    </row>
    <row r="579" spans="1:42" x14ac:dyDescent="0.35">
      <c r="A579" s="52"/>
      <c r="B579" s="17">
        <v>862.45799999999997</v>
      </c>
      <c r="C579" s="17">
        <v>862.45799999999997</v>
      </c>
      <c r="D579" s="17">
        <v>900.38300000000004</v>
      </c>
      <c r="E579" s="17">
        <v>901.18700000000001</v>
      </c>
      <c r="F579" s="17">
        <v>909.82899999999995</v>
      </c>
      <c r="G579" s="17">
        <v>927.08</v>
      </c>
      <c r="H579" s="17">
        <v>915.20500000000004</v>
      </c>
      <c r="I579" s="17">
        <v>901.62699999999995</v>
      </c>
      <c r="J579" s="17">
        <v>898.14099999999996</v>
      </c>
      <c r="K579" s="17">
        <v>902.36599999999999</v>
      </c>
      <c r="L579" s="17">
        <v>901.37800000000004</v>
      </c>
      <c r="M579" s="17">
        <v>887.32100000000003</v>
      </c>
      <c r="N579" s="17">
        <v>870.38</v>
      </c>
      <c r="O579" s="17">
        <v>951.81100000000004</v>
      </c>
      <c r="P579" s="17">
        <v>934.84299999999996</v>
      </c>
      <c r="Q579" s="17">
        <v>916.91300000000001</v>
      </c>
      <c r="R579" s="17">
        <v>922.774</v>
      </c>
      <c r="S579" s="17">
        <v>934.53</v>
      </c>
      <c r="T579" s="17">
        <v>1004.29</v>
      </c>
      <c r="U579" s="17">
        <v>959.81500000000005</v>
      </c>
      <c r="V579" s="17">
        <v>931.70799999999997</v>
      </c>
      <c r="W579" s="17">
        <v>887.70799999999997</v>
      </c>
      <c r="X579" s="17">
        <v>922.42</v>
      </c>
      <c r="Y579" s="17">
        <v>906.26300000000003</v>
      </c>
      <c r="Z579" s="17">
        <v>937.40700000000004</v>
      </c>
      <c r="AA579" s="17">
        <v>976.99900000000002</v>
      </c>
      <c r="AB579" s="17">
        <v>890.92899999999997</v>
      </c>
      <c r="AC579" s="17">
        <v>925.36199999999997</v>
      </c>
      <c r="AD579" s="17">
        <v>975.30899999999997</v>
      </c>
      <c r="AE579" s="17">
        <v>976.34699999999998</v>
      </c>
      <c r="AF579" s="17">
        <v>963.15800000000002</v>
      </c>
      <c r="AG579" s="17">
        <v>981.63499999999999</v>
      </c>
      <c r="AH579" s="17">
        <v>981.63499999999999</v>
      </c>
      <c r="AI579" s="17">
        <v>981.63499999999999</v>
      </c>
      <c r="AJ579" s="17">
        <v>940.76499999999999</v>
      </c>
      <c r="AK579" s="17">
        <v>965.87800000000004</v>
      </c>
      <c r="AL579" s="17">
        <v>967.30399999999997</v>
      </c>
      <c r="AM579" s="17">
        <v>1002.51</v>
      </c>
      <c r="AN579" s="17">
        <v>1002.51</v>
      </c>
      <c r="AO579" s="17">
        <v>994.6</v>
      </c>
      <c r="AP579" s="17">
        <v>997.64400000000001</v>
      </c>
    </row>
    <row r="580" spans="1:42" x14ac:dyDescent="0.35">
      <c r="A580" s="52"/>
      <c r="B580" s="17">
        <v>862.92399999999998</v>
      </c>
      <c r="C580" s="17">
        <v>862.92399999999998</v>
      </c>
      <c r="D580" s="17">
        <v>900.75699999999995</v>
      </c>
      <c r="E580" s="17">
        <v>901.54</v>
      </c>
      <c r="F580" s="17">
        <v>910.70899999999995</v>
      </c>
      <c r="G580" s="17">
        <v>927.14300000000003</v>
      </c>
      <c r="H580" s="17">
        <v>916.59699999999998</v>
      </c>
      <c r="I580" s="17">
        <v>902.12199999999996</v>
      </c>
      <c r="J580" s="17">
        <v>898.54499999999996</v>
      </c>
      <c r="K580" s="17">
        <v>902.84900000000005</v>
      </c>
      <c r="L580" s="17">
        <v>901.60299999999995</v>
      </c>
      <c r="M580" s="17">
        <v>887.46100000000001</v>
      </c>
      <c r="N580" s="17">
        <v>870.68200000000002</v>
      </c>
      <c r="O580" s="17">
        <v>951.827</v>
      </c>
      <c r="P580" s="17">
        <v>934.93299999999999</v>
      </c>
      <c r="Q580" s="17">
        <v>917.17700000000002</v>
      </c>
      <c r="R580" s="17">
        <v>923.47799999999995</v>
      </c>
      <c r="S580" s="17">
        <v>934.96699999999998</v>
      </c>
      <c r="T580" s="17">
        <v>1004.44</v>
      </c>
      <c r="U580" s="17">
        <v>960.37599999999998</v>
      </c>
      <c r="V580" s="17">
        <v>932.00599999999997</v>
      </c>
      <c r="W580" s="17">
        <v>887.90099999999995</v>
      </c>
      <c r="X580" s="17">
        <v>923.30399999999997</v>
      </c>
      <c r="Y580" s="17">
        <v>907.26700000000005</v>
      </c>
      <c r="Z580" s="17">
        <v>938.35799999999995</v>
      </c>
      <c r="AA580" s="17">
        <v>977.25900000000001</v>
      </c>
      <c r="AB580" s="17">
        <v>891.74300000000005</v>
      </c>
      <c r="AC580" s="17">
        <v>927.46600000000001</v>
      </c>
      <c r="AD580" s="17">
        <v>975.45600000000002</v>
      </c>
      <c r="AE580" s="17">
        <v>976.39</v>
      </c>
      <c r="AF580" s="17">
        <v>964.25199999999995</v>
      </c>
      <c r="AG580" s="17">
        <v>981.649</v>
      </c>
      <c r="AH580" s="17">
        <v>981.649</v>
      </c>
      <c r="AI580" s="17">
        <v>981.649</v>
      </c>
      <c r="AJ580" s="17">
        <v>942.64</v>
      </c>
      <c r="AK580" s="17">
        <v>966.68700000000001</v>
      </c>
      <c r="AL580" s="17">
        <v>967.79899999999998</v>
      </c>
      <c r="AM580" s="17">
        <v>1002.69</v>
      </c>
      <c r="AN580" s="17">
        <v>1002.69</v>
      </c>
      <c r="AO580" s="17">
        <v>994.74599999999998</v>
      </c>
      <c r="AP580" s="17">
        <v>998.22299999999996</v>
      </c>
    </row>
    <row r="581" spans="1:42" x14ac:dyDescent="0.35">
      <c r="A581" s="52"/>
      <c r="B581" s="17">
        <v>865.23599999999999</v>
      </c>
      <c r="C581" s="17">
        <v>865.23599999999999</v>
      </c>
      <c r="D581" s="17">
        <v>900.91700000000003</v>
      </c>
      <c r="E581" s="17">
        <v>901.71699999999998</v>
      </c>
      <c r="F581" s="17">
        <v>910.83299999999997</v>
      </c>
      <c r="G581" s="17">
        <v>927.44100000000003</v>
      </c>
      <c r="H581" s="17">
        <v>917.78599999999994</v>
      </c>
      <c r="I581" s="17">
        <v>902.16499999999996</v>
      </c>
      <c r="J581" s="17">
        <v>898.78800000000001</v>
      </c>
      <c r="K581" s="17">
        <v>903.08500000000004</v>
      </c>
      <c r="L581" s="17">
        <v>901.93100000000004</v>
      </c>
      <c r="M581" s="17">
        <v>889.36400000000003</v>
      </c>
      <c r="N581" s="17">
        <v>870.697</v>
      </c>
      <c r="O581" s="17">
        <v>952.13699999999994</v>
      </c>
      <c r="P581" s="17">
        <v>935.87</v>
      </c>
      <c r="Q581" s="17">
        <v>917.31399999999996</v>
      </c>
      <c r="R581" s="17">
        <v>924.32</v>
      </c>
      <c r="S581" s="17">
        <v>935.76</v>
      </c>
      <c r="T581" s="17">
        <v>1004.75</v>
      </c>
      <c r="U581" s="17">
        <v>960.48800000000006</v>
      </c>
      <c r="V581" s="17">
        <v>933.00599999999997</v>
      </c>
      <c r="W581" s="17">
        <v>888.41099999999994</v>
      </c>
      <c r="X581" s="17">
        <v>926.24099999999999</v>
      </c>
      <c r="Y581" s="17">
        <v>907.625</v>
      </c>
      <c r="Z581" s="17">
        <v>938.64300000000003</v>
      </c>
      <c r="AA581" s="17">
        <v>977.44200000000001</v>
      </c>
      <c r="AB581" s="17">
        <v>892.29899999999998</v>
      </c>
      <c r="AC581" s="17">
        <v>928.26</v>
      </c>
      <c r="AD581" s="17">
        <v>975.87699999999995</v>
      </c>
      <c r="AE581" s="17">
        <v>977.04100000000005</v>
      </c>
      <c r="AF581" s="17">
        <v>964.39499999999998</v>
      </c>
      <c r="AG581" s="17">
        <v>982.22799999999995</v>
      </c>
      <c r="AH581" s="17">
        <v>982.22799999999995</v>
      </c>
      <c r="AI581" s="17">
        <v>982.22799999999995</v>
      </c>
      <c r="AJ581" s="17">
        <v>943.24599999999998</v>
      </c>
      <c r="AK581" s="17">
        <v>967.92600000000004</v>
      </c>
      <c r="AL581" s="17">
        <v>970.09299999999996</v>
      </c>
      <c r="AM581" s="17">
        <v>1002.89</v>
      </c>
      <c r="AN581" s="17">
        <v>1002.89</v>
      </c>
      <c r="AO581" s="17">
        <v>997.35500000000002</v>
      </c>
      <c r="AP581" s="17">
        <v>998.59100000000001</v>
      </c>
    </row>
    <row r="582" spans="1:42" x14ac:dyDescent="0.35">
      <c r="A582" s="52"/>
      <c r="B582" s="17">
        <v>865.45899999999995</v>
      </c>
      <c r="C582" s="17">
        <v>865.45899999999995</v>
      </c>
      <c r="D582" s="17">
        <v>901.851</v>
      </c>
      <c r="E582" s="17">
        <v>902.70100000000002</v>
      </c>
      <c r="F582" s="17">
        <v>910.99300000000005</v>
      </c>
      <c r="G582" s="17">
        <v>927.62400000000002</v>
      </c>
      <c r="H582" s="17">
        <v>918.47</v>
      </c>
      <c r="I582" s="17">
        <v>902.69899999999996</v>
      </c>
      <c r="J582" s="17">
        <v>899.35400000000004</v>
      </c>
      <c r="K582" s="17">
        <v>904.18399999999997</v>
      </c>
      <c r="L582" s="17">
        <v>901.93499999999995</v>
      </c>
      <c r="M582" s="17">
        <v>890.02499999999998</v>
      </c>
      <c r="N582" s="17">
        <v>872.06299999999999</v>
      </c>
      <c r="O582" s="17">
        <v>953.18</v>
      </c>
      <c r="P582" s="17">
        <v>936.07399999999996</v>
      </c>
      <c r="Q582" s="17">
        <v>917.61500000000001</v>
      </c>
      <c r="R582" s="17">
        <v>924.32399999999996</v>
      </c>
      <c r="S582" s="17">
        <v>936.00300000000004</v>
      </c>
      <c r="T582" s="17">
        <v>1006.2</v>
      </c>
      <c r="U582" s="17">
        <v>960.54899999999998</v>
      </c>
      <c r="V582" s="17">
        <v>933.42899999999997</v>
      </c>
      <c r="W582" s="17">
        <v>888.73800000000006</v>
      </c>
      <c r="X582" s="17">
        <v>926.32500000000005</v>
      </c>
      <c r="Y582" s="17">
        <v>909.44799999999998</v>
      </c>
      <c r="Z582" s="17">
        <v>938.89099999999996</v>
      </c>
      <c r="AA582" s="17">
        <v>977.57299999999998</v>
      </c>
      <c r="AB582" s="17">
        <v>893.65</v>
      </c>
      <c r="AC582" s="17">
        <v>929.58799999999997</v>
      </c>
      <c r="AD582" s="17">
        <v>977.49699999999996</v>
      </c>
      <c r="AE582" s="17">
        <v>977.11400000000003</v>
      </c>
      <c r="AF582" s="17">
        <v>965.91499999999996</v>
      </c>
      <c r="AG582" s="17">
        <v>982.33199999999999</v>
      </c>
      <c r="AH582" s="17">
        <v>982.33199999999999</v>
      </c>
      <c r="AI582" s="17">
        <v>982.33199999999999</v>
      </c>
      <c r="AJ582" s="17">
        <v>943.61</v>
      </c>
      <c r="AK582" s="17">
        <v>968.59</v>
      </c>
      <c r="AL582" s="17">
        <v>970.13199999999995</v>
      </c>
      <c r="AM582" s="17">
        <v>1002.97</v>
      </c>
      <c r="AN582" s="17">
        <v>1002.97</v>
      </c>
      <c r="AO582" s="17">
        <v>998.61599999999999</v>
      </c>
      <c r="AP582" s="17">
        <v>998.91899999999998</v>
      </c>
    </row>
    <row r="583" spans="1:42" x14ac:dyDescent="0.35">
      <c r="A583" s="52"/>
      <c r="B583" s="17">
        <v>865.58399999999995</v>
      </c>
      <c r="C583" s="17">
        <v>865.58399999999995</v>
      </c>
      <c r="D583" s="17">
        <v>902.65700000000004</v>
      </c>
      <c r="E583" s="17">
        <v>902.71799999999996</v>
      </c>
      <c r="F583" s="17">
        <v>911.85799999999995</v>
      </c>
      <c r="G583" s="17">
        <v>927.87</v>
      </c>
      <c r="H583" s="17">
        <v>919.96</v>
      </c>
      <c r="I583" s="17">
        <v>903.35699999999997</v>
      </c>
      <c r="J583" s="17">
        <v>899.61900000000003</v>
      </c>
      <c r="K583" s="17">
        <v>904.32500000000005</v>
      </c>
      <c r="L583" s="17">
        <v>902.71299999999997</v>
      </c>
      <c r="M583" s="17">
        <v>890.25699999999995</v>
      </c>
      <c r="N583" s="17">
        <v>872.22299999999996</v>
      </c>
      <c r="O583" s="17">
        <v>953.45399999999995</v>
      </c>
      <c r="P583" s="17">
        <v>936.08299999999997</v>
      </c>
      <c r="Q583" s="17">
        <v>917.70399999999995</v>
      </c>
      <c r="R583" s="17">
        <v>926.01700000000005</v>
      </c>
      <c r="S583" s="17">
        <v>937.12699999999995</v>
      </c>
      <c r="T583" s="17">
        <v>1007.17</v>
      </c>
      <c r="U583" s="17">
        <v>961.35</v>
      </c>
      <c r="V583" s="17">
        <v>933.54600000000005</v>
      </c>
      <c r="W583" s="17">
        <v>889.40499999999997</v>
      </c>
      <c r="X583" s="17">
        <v>926.86199999999997</v>
      </c>
      <c r="Y583" s="17">
        <v>909.88499999999999</v>
      </c>
      <c r="Z583" s="17">
        <v>939.41</v>
      </c>
      <c r="AA583" s="17">
        <v>977.64599999999996</v>
      </c>
      <c r="AB583" s="17">
        <v>894.96199999999999</v>
      </c>
      <c r="AC583" s="17">
        <v>930.96699999999998</v>
      </c>
      <c r="AD583" s="17">
        <v>977.69899999999996</v>
      </c>
      <c r="AE583" s="17">
        <v>979.04700000000003</v>
      </c>
      <c r="AF583" s="17">
        <v>966.11</v>
      </c>
      <c r="AG583" s="17">
        <v>982.95399999999995</v>
      </c>
      <c r="AH583" s="17">
        <v>982.95399999999995</v>
      </c>
      <c r="AI583" s="17">
        <v>982.95399999999995</v>
      </c>
      <c r="AJ583" s="17">
        <v>943.8</v>
      </c>
      <c r="AK583" s="17">
        <v>968.69</v>
      </c>
      <c r="AL583" s="17">
        <v>970.28200000000004</v>
      </c>
      <c r="AM583" s="17">
        <v>1004.16</v>
      </c>
      <c r="AN583" s="17">
        <v>1004.16</v>
      </c>
      <c r="AO583" s="17">
        <v>998.86900000000003</v>
      </c>
      <c r="AP583" s="17">
        <v>1000.8</v>
      </c>
    </row>
    <row r="584" spans="1:42" x14ac:dyDescent="0.35">
      <c r="A584" s="52"/>
      <c r="B584" s="17">
        <v>865.93499999999995</v>
      </c>
      <c r="C584" s="17">
        <v>865.93499999999995</v>
      </c>
      <c r="D584" s="17">
        <v>902.80899999999997</v>
      </c>
      <c r="E584" s="17">
        <v>903.24199999999996</v>
      </c>
      <c r="F584" s="17">
        <v>912.26700000000005</v>
      </c>
      <c r="G584" s="17">
        <v>927.99599999999998</v>
      </c>
      <c r="H584" s="17">
        <v>920.35900000000004</v>
      </c>
      <c r="I584" s="17">
        <v>903.97299999999996</v>
      </c>
      <c r="J584" s="17">
        <v>899.70299999999997</v>
      </c>
      <c r="K584" s="17">
        <v>904.83600000000001</v>
      </c>
      <c r="L584" s="17">
        <v>903.12300000000005</v>
      </c>
      <c r="M584" s="17">
        <v>890.29300000000001</v>
      </c>
      <c r="N584" s="17">
        <v>873.46199999999999</v>
      </c>
      <c r="O584" s="17">
        <v>953.50300000000004</v>
      </c>
      <c r="P584" s="17">
        <v>936.18700000000001</v>
      </c>
      <c r="Q584" s="17">
        <v>918.02</v>
      </c>
      <c r="R584" s="17">
        <v>927.24699999999996</v>
      </c>
      <c r="S584" s="17">
        <v>937.61199999999997</v>
      </c>
      <c r="T584" s="17">
        <v>1008.08</v>
      </c>
      <c r="U584" s="17">
        <v>963.19500000000005</v>
      </c>
      <c r="V584" s="17">
        <v>933.55799999999999</v>
      </c>
      <c r="W584" s="17">
        <v>889.43</v>
      </c>
      <c r="X584" s="17">
        <v>927.32899999999995</v>
      </c>
      <c r="Y584" s="17">
        <v>910.69600000000003</v>
      </c>
      <c r="Z584" s="17">
        <v>940.13699999999994</v>
      </c>
      <c r="AA584" s="17">
        <v>978.149</v>
      </c>
      <c r="AB584" s="17">
        <v>895.43899999999996</v>
      </c>
      <c r="AC584" s="17">
        <v>932.13199999999995</v>
      </c>
      <c r="AD584" s="17">
        <v>978.28099999999995</v>
      </c>
      <c r="AE584" s="17">
        <v>980.86599999999999</v>
      </c>
      <c r="AF584" s="17">
        <v>966.21</v>
      </c>
      <c r="AG584" s="17">
        <v>983.44299999999998</v>
      </c>
      <c r="AH584" s="17">
        <v>983.44299999999998</v>
      </c>
      <c r="AI584" s="17">
        <v>983.44299999999998</v>
      </c>
      <c r="AJ584" s="17">
        <v>943.92600000000004</v>
      </c>
      <c r="AK584" s="17">
        <v>969.2</v>
      </c>
      <c r="AL584" s="17">
        <v>970.33699999999999</v>
      </c>
      <c r="AM584" s="17">
        <v>1004.37</v>
      </c>
      <c r="AN584" s="17">
        <v>1004.37</v>
      </c>
      <c r="AO584" s="17">
        <v>1001.92</v>
      </c>
      <c r="AP584" s="17">
        <v>1001.2</v>
      </c>
    </row>
    <row r="585" spans="1:42" x14ac:dyDescent="0.35">
      <c r="A585" s="52"/>
      <c r="B585" s="17">
        <v>867.93399999999997</v>
      </c>
      <c r="C585" s="17">
        <v>867.93399999999997</v>
      </c>
      <c r="D585" s="17">
        <v>903.74</v>
      </c>
      <c r="E585" s="17">
        <v>905.19399999999996</v>
      </c>
      <c r="F585" s="17">
        <v>912.38599999999997</v>
      </c>
      <c r="G585" s="17">
        <v>928.40800000000002</v>
      </c>
      <c r="H585" s="17">
        <v>920.97</v>
      </c>
      <c r="I585" s="17">
        <v>904.06100000000004</v>
      </c>
      <c r="J585" s="17">
        <v>899.73099999999999</v>
      </c>
      <c r="K585" s="17">
        <v>905.57899999999995</v>
      </c>
      <c r="L585" s="17">
        <v>903.21600000000001</v>
      </c>
      <c r="M585" s="17">
        <v>890.41899999999998</v>
      </c>
      <c r="N585" s="17">
        <v>874.11900000000003</v>
      </c>
      <c r="O585" s="17">
        <v>953.77700000000004</v>
      </c>
      <c r="P585" s="17">
        <v>936.44299999999998</v>
      </c>
      <c r="Q585" s="17">
        <v>919.09299999999996</v>
      </c>
      <c r="R585" s="17">
        <v>927.39</v>
      </c>
      <c r="S585" s="17">
        <v>937.68299999999999</v>
      </c>
      <c r="T585" s="17">
        <v>1008.27</v>
      </c>
      <c r="U585" s="17">
        <v>965.05100000000004</v>
      </c>
      <c r="V585" s="17">
        <v>934.35500000000002</v>
      </c>
      <c r="W585" s="17">
        <v>890.404</v>
      </c>
      <c r="X585" s="17">
        <v>929.48699999999997</v>
      </c>
      <c r="Y585" s="17">
        <v>911.52</v>
      </c>
      <c r="Z585" s="17">
        <v>940.61800000000005</v>
      </c>
      <c r="AA585" s="17">
        <v>978.29300000000001</v>
      </c>
      <c r="AB585" s="17">
        <v>895.59</v>
      </c>
      <c r="AC585" s="17">
        <v>932.42600000000004</v>
      </c>
      <c r="AD585" s="17">
        <v>978.60500000000002</v>
      </c>
      <c r="AE585" s="17">
        <v>981.66800000000001</v>
      </c>
      <c r="AF585" s="17">
        <v>966.375</v>
      </c>
      <c r="AG585" s="17">
        <v>983.46</v>
      </c>
      <c r="AH585" s="17">
        <v>983.46</v>
      </c>
      <c r="AI585" s="17">
        <v>983.46</v>
      </c>
      <c r="AJ585" s="17">
        <v>946.68700000000001</v>
      </c>
      <c r="AK585" s="17">
        <v>969.678</v>
      </c>
      <c r="AL585" s="17">
        <v>972.37300000000005</v>
      </c>
      <c r="AM585" s="17">
        <v>1004.55</v>
      </c>
      <c r="AN585" s="17">
        <v>1004.55</v>
      </c>
      <c r="AO585" s="17">
        <v>1002.6</v>
      </c>
      <c r="AP585" s="17">
        <v>1002.01</v>
      </c>
    </row>
    <row r="586" spans="1:42" x14ac:dyDescent="0.35">
      <c r="A586" s="52"/>
      <c r="B586" s="17">
        <v>868.04200000000003</v>
      </c>
      <c r="C586" s="17">
        <v>868.04200000000003</v>
      </c>
      <c r="D586" s="17">
        <v>904.54200000000003</v>
      </c>
      <c r="E586" s="17">
        <v>905.43899999999996</v>
      </c>
      <c r="F586" s="17">
        <v>912.43600000000004</v>
      </c>
      <c r="G586" s="17">
        <v>928.52200000000005</v>
      </c>
      <c r="H586" s="17">
        <v>921.221</v>
      </c>
      <c r="I586" s="17">
        <v>904.69200000000001</v>
      </c>
      <c r="J586" s="17">
        <v>900.46500000000003</v>
      </c>
      <c r="K586" s="17">
        <v>906.06500000000005</v>
      </c>
      <c r="L586" s="17">
        <v>903.30399999999997</v>
      </c>
      <c r="M586" s="17">
        <v>890.69299999999998</v>
      </c>
      <c r="N586" s="17">
        <v>875.14200000000005</v>
      </c>
      <c r="O586" s="17">
        <v>954.62</v>
      </c>
      <c r="P586" s="17">
        <v>936.98900000000003</v>
      </c>
      <c r="Q586" s="17">
        <v>919.14300000000003</v>
      </c>
      <c r="R586" s="17">
        <v>927.70799999999997</v>
      </c>
      <c r="S586" s="17">
        <v>937.82899999999995</v>
      </c>
      <c r="T586" s="17">
        <v>1009.79</v>
      </c>
      <c r="U586" s="17">
        <v>965.41399999999999</v>
      </c>
      <c r="V586" s="17">
        <v>934.59199999999998</v>
      </c>
      <c r="W586" s="17">
        <v>891.09199999999998</v>
      </c>
      <c r="X586" s="17">
        <v>930.03399999999999</v>
      </c>
      <c r="Y586" s="17">
        <v>912.60900000000004</v>
      </c>
      <c r="Z586" s="17">
        <v>940.99</v>
      </c>
      <c r="AA586" s="17">
        <v>978.99800000000005</v>
      </c>
      <c r="AB586" s="17">
        <v>895.85299999999995</v>
      </c>
      <c r="AC586" s="17">
        <v>933.94</v>
      </c>
      <c r="AD586" s="17">
        <v>978.88699999999994</v>
      </c>
      <c r="AE586" s="17">
        <v>983.09</v>
      </c>
      <c r="AF586" s="17">
        <v>966.79899999999998</v>
      </c>
      <c r="AG586" s="17">
        <v>983.524</v>
      </c>
      <c r="AH586" s="17">
        <v>983.524</v>
      </c>
      <c r="AI586" s="17">
        <v>983.524</v>
      </c>
      <c r="AJ586" s="17">
        <v>948.62900000000002</v>
      </c>
      <c r="AK586" s="17">
        <v>970.85400000000004</v>
      </c>
      <c r="AL586" s="17">
        <v>972.64099999999996</v>
      </c>
      <c r="AM586" s="17">
        <v>1004.7</v>
      </c>
      <c r="AN586" s="17">
        <v>1004.7</v>
      </c>
      <c r="AO586" s="17">
        <v>1003</v>
      </c>
      <c r="AP586" s="17">
        <v>1002.44</v>
      </c>
    </row>
    <row r="587" spans="1:42" x14ac:dyDescent="0.35">
      <c r="A587" s="52"/>
      <c r="B587" s="17">
        <v>868.40300000000002</v>
      </c>
      <c r="C587" s="17">
        <v>868.40300000000002</v>
      </c>
      <c r="D587" s="17">
        <v>905.03300000000002</v>
      </c>
      <c r="E587" s="17">
        <v>905.77599999999995</v>
      </c>
      <c r="F587" s="17">
        <v>912.49300000000005</v>
      </c>
      <c r="G587" s="17">
        <v>928.70600000000002</v>
      </c>
      <c r="H587" s="17">
        <v>921.53</v>
      </c>
      <c r="I587" s="17">
        <v>905.15599999999995</v>
      </c>
      <c r="J587" s="17">
        <v>901.13800000000003</v>
      </c>
      <c r="K587" s="17">
        <v>906.327</v>
      </c>
      <c r="L587" s="17">
        <v>903.35</v>
      </c>
      <c r="M587" s="17">
        <v>890.84199999999998</v>
      </c>
      <c r="N587" s="17">
        <v>875.56600000000003</v>
      </c>
      <c r="O587" s="17">
        <v>954.64599999999996</v>
      </c>
      <c r="P587" s="17">
        <v>937.49300000000005</v>
      </c>
      <c r="Q587" s="17">
        <v>919.37</v>
      </c>
      <c r="R587" s="17">
        <v>927.92499999999995</v>
      </c>
      <c r="S587" s="17">
        <v>938.04899999999998</v>
      </c>
      <c r="T587" s="17">
        <v>1010.64</v>
      </c>
      <c r="U587" s="17">
        <v>965.91399999999999</v>
      </c>
      <c r="V587" s="17">
        <v>935.404</v>
      </c>
      <c r="W587" s="17">
        <v>891.46299999999997</v>
      </c>
      <c r="X587" s="17">
        <v>930.52700000000004</v>
      </c>
      <c r="Y587" s="17">
        <v>913.68600000000004</v>
      </c>
      <c r="Z587" s="17">
        <v>941.82799999999997</v>
      </c>
      <c r="AA587" s="17">
        <v>979.08399999999995</v>
      </c>
      <c r="AB587" s="17">
        <v>896.072</v>
      </c>
      <c r="AC587" s="17">
        <v>934.20100000000002</v>
      </c>
      <c r="AD587" s="17">
        <v>979.005</v>
      </c>
      <c r="AE587" s="17">
        <v>983.178</v>
      </c>
      <c r="AF587" s="17">
        <v>968.27300000000002</v>
      </c>
      <c r="AG587" s="17">
        <v>984.07299999999998</v>
      </c>
      <c r="AH587" s="17">
        <v>984.07299999999998</v>
      </c>
      <c r="AI587" s="17">
        <v>984.07299999999998</v>
      </c>
      <c r="AJ587" s="17">
        <v>948.84799999999996</v>
      </c>
      <c r="AK587" s="17">
        <v>972.12099999999998</v>
      </c>
      <c r="AL587" s="17">
        <v>973.04100000000005</v>
      </c>
      <c r="AM587" s="17">
        <v>1005.34</v>
      </c>
      <c r="AN587" s="17">
        <v>1005.34</v>
      </c>
      <c r="AO587" s="17">
        <v>1003.35</v>
      </c>
      <c r="AP587" s="17">
        <v>1002.53</v>
      </c>
    </row>
    <row r="588" spans="1:42" x14ac:dyDescent="0.35">
      <c r="A588" s="52"/>
      <c r="B588" s="17">
        <v>868.47900000000004</v>
      </c>
      <c r="C588" s="17">
        <v>868.47900000000004</v>
      </c>
      <c r="D588" s="17">
        <v>906.529</v>
      </c>
      <c r="E588" s="17">
        <v>905.86199999999997</v>
      </c>
      <c r="F588" s="17">
        <v>913.48599999999999</v>
      </c>
      <c r="G588" s="17">
        <v>928.79399999999998</v>
      </c>
      <c r="H588" s="17">
        <v>921.84199999999998</v>
      </c>
      <c r="I588" s="17">
        <v>905.77599999999995</v>
      </c>
      <c r="J588" s="17">
        <v>901.35400000000004</v>
      </c>
      <c r="K588" s="17">
        <v>906.68700000000001</v>
      </c>
      <c r="L588" s="17">
        <v>905.99300000000005</v>
      </c>
      <c r="M588" s="17">
        <v>891.35799999999995</v>
      </c>
      <c r="N588" s="17">
        <v>876.28499999999997</v>
      </c>
      <c r="O588" s="17">
        <v>955.40700000000004</v>
      </c>
      <c r="P588" s="17">
        <v>939.10599999999999</v>
      </c>
      <c r="Q588" s="17">
        <v>920.86599999999999</v>
      </c>
      <c r="R588" s="17">
        <v>927.93399999999997</v>
      </c>
      <c r="S588" s="17">
        <v>938.22199999999998</v>
      </c>
      <c r="T588" s="17">
        <v>1010.72</v>
      </c>
      <c r="U588" s="17">
        <v>967.03099999999995</v>
      </c>
      <c r="V588" s="17">
        <v>935.52</v>
      </c>
      <c r="W588" s="17">
        <v>891.86800000000005</v>
      </c>
      <c r="X588" s="17">
        <v>931.05100000000004</v>
      </c>
      <c r="Y588" s="17">
        <v>914.15700000000004</v>
      </c>
      <c r="Z588" s="17">
        <v>942.27300000000002</v>
      </c>
      <c r="AA588" s="17">
        <v>979.08600000000001</v>
      </c>
      <c r="AB588" s="17">
        <v>896.08500000000004</v>
      </c>
      <c r="AC588" s="17">
        <v>934.27300000000002</v>
      </c>
      <c r="AD588" s="17">
        <v>979.423</v>
      </c>
      <c r="AE588" s="17">
        <v>983.96299999999997</v>
      </c>
      <c r="AF588" s="17">
        <v>968.53399999999999</v>
      </c>
      <c r="AG588" s="17">
        <v>984.31399999999996</v>
      </c>
      <c r="AH588" s="17">
        <v>984.31399999999996</v>
      </c>
      <c r="AI588" s="17">
        <v>984.31399999999996</v>
      </c>
      <c r="AJ588" s="17">
        <v>949.36500000000001</v>
      </c>
      <c r="AK588" s="17">
        <v>972.48</v>
      </c>
      <c r="AL588" s="17">
        <v>974.29200000000003</v>
      </c>
      <c r="AM588" s="17">
        <v>1005.49</v>
      </c>
      <c r="AN588" s="17">
        <v>1005.49</v>
      </c>
      <c r="AO588" s="17">
        <v>1004.72</v>
      </c>
      <c r="AP588" s="17">
        <v>1002.93</v>
      </c>
    </row>
    <row r="589" spans="1:42" x14ac:dyDescent="0.35">
      <c r="A589" s="52"/>
      <c r="B589" s="17">
        <v>869.07100000000003</v>
      </c>
      <c r="C589" s="17">
        <v>869.07100000000003</v>
      </c>
      <c r="D589" s="17">
        <v>906.65899999999999</v>
      </c>
      <c r="E589" s="17">
        <v>906.71100000000001</v>
      </c>
      <c r="F589" s="17">
        <v>913.78</v>
      </c>
      <c r="G589" s="17">
        <v>929.01599999999996</v>
      </c>
      <c r="H589" s="17">
        <v>922.24199999999996</v>
      </c>
      <c r="I589" s="17">
        <v>906.01300000000003</v>
      </c>
      <c r="J589" s="17">
        <v>901.54200000000003</v>
      </c>
      <c r="K589" s="17">
        <v>907.70100000000002</v>
      </c>
      <c r="L589" s="17">
        <v>906.09</v>
      </c>
      <c r="M589" s="17">
        <v>891.50400000000002</v>
      </c>
      <c r="N589" s="17">
        <v>876.69799999999998</v>
      </c>
      <c r="O589" s="17">
        <v>957.74800000000005</v>
      </c>
      <c r="P589" s="17">
        <v>939.64099999999996</v>
      </c>
      <c r="Q589" s="17">
        <v>921.21699999999998</v>
      </c>
      <c r="R589" s="17">
        <v>928.11199999999997</v>
      </c>
      <c r="S589" s="17">
        <v>938.81600000000003</v>
      </c>
      <c r="T589" s="17">
        <v>1011.51</v>
      </c>
      <c r="U589" s="17">
        <v>967.07600000000002</v>
      </c>
      <c r="V589" s="17">
        <v>936.05200000000002</v>
      </c>
      <c r="W589" s="17">
        <v>893.41</v>
      </c>
      <c r="X589" s="17">
        <v>931.34900000000005</v>
      </c>
      <c r="Y589" s="17">
        <v>914.60900000000004</v>
      </c>
      <c r="Z589" s="17">
        <v>942.41099999999994</v>
      </c>
      <c r="AA589" s="17">
        <v>979.08900000000006</v>
      </c>
      <c r="AB589" s="17">
        <v>896.26499999999999</v>
      </c>
      <c r="AC589" s="17">
        <v>934.42600000000004</v>
      </c>
      <c r="AD589" s="17">
        <v>980.05399999999997</v>
      </c>
      <c r="AE589" s="17">
        <v>984.01499999999999</v>
      </c>
      <c r="AF589" s="17">
        <v>968.95899999999995</v>
      </c>
      <c r="AG589" s="17">
        <v>984.48099999999999</v>
      </c>
      <c r="AH589" s="17">
        <v>984.48099999999999</v>
      </c>
      <c r="AI589" s="17">
        <v>984.48099999999999</v>
      </c>
      <c r="AJ589" s="17">
        <v>949.423</v>
      </c>
      <c r="AK589" s="17">
        <v>972.48900000000003</v>
      </c>
      <c r="AL589" s="17">
        <v>974.51499999999999</v>
      </c>
      <c r="AM589" s="17">
        <v>1005.56</v>
      </c>
      <c r="AN589" s="17">
        <v>1005.56</v>
      </c>
      <c r="AO589" s="17">
        <v>1004.76</v>
      </c>
      <c r="AP589" s="17">
        <v>1003</v>
      </c>
    </row>
    <row r="590" spans="1:42" x14ac:dyDescent="0.35">
      <c r="A590" s="52"/>
      <c r="B590" s="17">
        <v>870.03499999999997</v>
      </c>
      <c r="C590" s="17">
        <v>870.03499999999997</v>
      </c>
      <c r="D590" s="17">
        <v>907.50300000000004</v>
      </c>
      <c r="E590" s="17">
        <v>908.04300000000001</v>
      </c>
      <c r="F590" s="17">
        <v>913.88800000000003</v>
      </c>
      <c r="G590" s="17">
        <v>929.71100000000001</v>
      </c>
      <c r="H590" s="17">
        <v>923.09199999999998</v>
      </c>
      <c r="I590" s="17">
        <v>906.44399999999996</v>
      </c>
      <c r="J590" s="17">
        <v>902.01400000000001</v>
      </c>
      <c r="K590" s="17">
        <v>907.95399999999995</v>
      </c>
      <c r="L590" s="17">
        <v>907.70699999999999</v>
      </c>
      <c r="M590" s="17">
        <v>891.67399999999998</v>
      </c>
      <c r="N590" s="17">
        <v>877.55499999999995</v>
      </c>
      <c r="O590" s="17">
        <v>957.79300000000001</v>
      </c>
      <c r="P590" s="17">
        <v>940.40200000000004</v>
      </c>
      <c r="Q590" s="17">
        <v>921.91300000000001</v>
      </c>
      <c r="R590" s="17">
        <v>928.39200000000005</v>
      </c>
      <c r="S590" s="17">
        <v>939.83299999999997</v>
      </c>
      <c r="T590" s="17">
        <v>1011.57</v>
      </c>
      <c r="U590" s="17">
        <v>967.47400000000005</v>
      </c>
      <c r="V590" s="17">
        <v>936.13199999999995</v>
      </c>
      <c r="W590" s="17">
        <v>893.49800000000005</v>
      </c>
      <c r="X590" s="17">
        <v>931.98199999999997</v>
      </c>
      <c r="Y590" s="17">
        <v>915.45699999999999</v>
      </c>
      <c r="Z590" s="17">
        <v>942.84500000000003</v>
      </c>
      <c r="AA590" s="17">
        <v>979.66600000000005</v>
      </c>
      <c r="AB590" s="17">
        <v>896.68700000000001</v>
      </c>
      <c r="AC590" s="17">
        <v>935.81299999999999</v>
      </c>
      <c r="AD590" s="17">
        <v>980.34900000000005</v>
      </c>
      <c r="AE590" s="17">
        <v>984.49</v>
      </c>
      <c r="AF590" s="17">
        <v>969.03499999999997</v>
      </c>
      <c r="AG590" s="17">
        <v>984.58399999999995</v>
      </c>
      <c r="AH590" s="17">
        <v>984.58399999999995</v>
      </c>
      <c r="AI590" s="17">
        <v>984.58399999999995</v>
      </c>
      <c r="AJ590" s="17">
        <v>949.72699999999998</v>
      </c>
      <c r="AK590" s="17">
        <v>972.827</v>
      </c>
      <c r="AL590" s="17">
        <v>975.904</v>
      </c>
      <c r="AM590" s="17">
        <v>1005.66</v>
      </c>
      <c r="AN590" s="17">
        <v>1005.66</v>
      </c>
      <c r="AO590" s="17">
        <v>1005.12</v>
      </c>
      <c r="AP590" s="17">
        <v>1004.52</v>
      </c>
    </row>
    <row r="591" spans="1:42" x14ac:dyDescent="0.35">
      <c r="A591" s="52"/>
      <c r="B591" s="17">
        <v>870.13499999999999</v>
      </c>
      <c r="C591" s="17">
        <v>870.13499999999999</v>
      </c>
      <c r="D591" s="17">
        <v>907.87599999999998</v>
      </c>
      <c r="E591" s="17">
        <v>908.94100000000003</v>
      </c>
      <c r="F591" s="17">
        <v>914.03899999999999</v>
      </c>
      <c r="G591" s="17">
        <v>929.72500000000002</v>
      </c>
      <c r="H591" s="17">
        <v>923.24900000000002</v>
      </c>
      <c r="I591" s="17">
        <v>907.55499999999995</v>
      </c>
      <c r="J591" s="17">
        <v>902.15099999999995</v>
      </c>
      <c r="K591" s="17">
        <v>908.34299999999996</v>
      </c>
      <c r="L591" s="17">
        <v>907.74900000000002</v>
      </c>
      <c r="M591" s="17">
        <v>891.721</v>
      </c>
      <c r="N591" s="17">
        <v>879.63300000000004</v>
      </c>
      <c r="O591" s="17">
        <v>958.83399999999995</v>
      </c>
      <c r="P591" s="17">
        <v>940.97900000000004</v>
      </c>
      <c r="Q591" s="17">
        <v>922.202</v>
      </c>
      <c r="R591" s="17">
        <v>929.07100000000003</v>
      </c>
      <c r="S591" s="17">
        <v>940.43100000000004</v>
      </c>
      <c r="T591" s="17">
        <v>1012.18</v>
      </c>
      <c r="U591" s="17">
        <v>968.726</v>
      </c>
      <c r="V591" s="17">
        <v>936.31600000000003</v>
      </c>
      <c r="W591" s="17">
        <v>894.29399999999998</v>
      </c>
      <c r="X591" s="17">
        <v>932.35400000000004</v>
      </c>
      <c r="Y591" s="17">
        <v>918.04399999999998</v>
      </c>
      <c r="Z591" s="17">
        <v>944.44</v>
      </c>
      <c r="AA591" s="17">
        <v>980</v>
      </c>
      <c r="AB591" s="17">
        <v>896.90300000000002</v>
      </c>
      <c r="AC591" s="17">
        <v>936.322</v>
      </c>
      <c r="AD591" s="17">
        <v>980.41099999999994</v>
      </c>
      <c r="AE591" s="17">
        <v>986.56899999999996</v>
      </c>
      <c r="AF591" s="17">
        <v>969.38099999999997</v>
      </c>
      <c r="AG591" s="17">
        <v>984.79100000000005</v>
      </c>
      <c r="AH591" s="17">
        <v>984.79100000000005</v>
      </c>
      <c r="AI591" s="17">
        <v>984.79100000000005</v>
      </c>
      <c r="AJ591" s="17">
        <v>949.86500000000001</v>
      </c>
      <c r="AK591" s="17">
        <v>972.90200000000004</v>
      </c>
      <c r="AL591" s="17">
        <v>975.98900000000003</v>
      </c>
      <c r="AM591" s="17">
        <v>1005.97</v>
      </c>
      <c r="AN591" s="17">
        <v>1005.97</v>
      </c>
      <c r="AO591" s="17">
        <v>1005.54</v>
      </c>
      <c r="AP591" s="17">
        <v>1004.59</v>
      </c>
    </row>
    <row r="592" spans="1:42" x14ac:dyDescent="0.35">
      <c r="A592" s="52"/>
      <c r="B592" s="17">
        <v>870.46299999999997</v>
      </c>
      <c r="C592" s="17">
        <v>870.46299999999997</v>
      </c>
      <c r="D592" s="17">
        <v>908.15899999999999</v>
      </c>
      <c r="E592" s="17">
        <v>910.10900000000004</v>
      </c>
      <c r="F592" s="17">
        <v>914.38599999999997</v>
      </c>
      <c r="G592" s="17">
        <v>930.048</v>
      </c>
      <c r="H592" s="17">
        <v>924.4</v>
      </c>
      <c r="I592" s="17">
        <v>907.68100000000004</v>
      </c>
      <c r="J592" s="17">
        <v>902.38699999999994</v>
      </c>
      <c r="K592" s="17">
        <v>908.38599999999997</v>
      </c>
      <c r="L592" s="17">
        <v>908.452</v>
      </c>
      <c r="M592" s="17">
        <v>891.99199999999996</v>
      </c>
      <c r="N592" s="17">
        <v>879.68100000000004</v>
      </c>
      <c r="O592" s="17">
        <v>959.01700000000005</v>
      </c>
      <c r="P592" s="17">
        <v>941.05899999999997</v>
      </c>
      <c r="Q592" s="17">
        <v>923.63800000000003</v>
      </c>
      <c r="R592" s="17">
        <v>929.07500000000005</v>
      </c>
      <c r="S592" s="17">
        <v>941.50300000000004</v>
      </c>
      <c r="T592" s="17">
        <v>1012.39</v>
      </c>
      <c r="U592" s="17">
        <v>968.81299999999999</v>
      </c>
      <c r="V592" s="17">
        <v>936.86099999999999</v>
      </c>
      <c r="W592" s="17">
        <v>894.38800000000003</v>
      </c>
      <c r="X592" s="17">
        <v>932.78899999999999</v>
      </c>
      <c r="Y592" s="17">
        <v>919.25300000000004</v>
      </c>
      <c r="Z592" s="17">
        <v>945.24199999999996</v>
      </c>
      <c r="AA592" s="17">
        <v>980.346</v>
      </c>
      <c r="AB592" s="17">
        <v>897.45299999999997</v>
      </c>
      <c r="AC592" s="17">
        <v>937.88499999999999</v>
      </c>
      <c r="AD592" s="17">
        <v>981.14800000000002</v>
      </c>
      <c r="AE592" s="17">
        <v>988.44899999999996</v>
      </c>
      <c r="AF592" s="17">
        <v>969.64300000000003</v>
      </c>
      <c r="AG592" s="17">
        <v>984.91800000000001</v>
      </c>
      <c r="AH592" s="17">
        <v>984.91800000000001</v>
      </c>
      <c r="AI592" s="17">
        <v>984.91800000000001</v>
      </c>
      <c r="AJ592" s="17">
        <v>950.01599999999996</v>
      </c>
      <c r="AK592" s="17">
        <v>972.98500000000001</v>
      </c>
      <c r="AL592" s="17">
        <v>977.529</v>
      </c>
      <c r="AM592" s="17">
        <v>1006.31</v>
      </c>
      <c r="AN592" s="17">
        <v>1006.31</v>
      </c>
      <c r="AO592" s="17">
        <v>1005.86</v>
      </c>
      <c r="AP592" s="17">
        <v>1007.2</v>
      </c>
    </row>
    <row r="593" spans="1:42" x14ac:dyDescent="0.35">
      <c r="A593" s="52"/>
      <c r="B593" s="17">
        <v>870.46600000000001</v>
      </c>
      <c r="C593" s="17">
        <v>870.46600000000001</v>
      </c>
      <c r="D593" s="17">
        <v>908.65800000000002</v>
      </c>
      <c r="E593" s="17">
        <v>910.61900000000003</v>
      </c>
      <c r="F593" s="17">
        <v>915.07600000000002</v>
      </c>
      <c r="G593" s="17">
        <v>930.14300000000003</v>
      </c>
      <c r="H593" s="17">
        <v>924.98299999999995</v>
      </c>
      <c r="I593" s="17">
        <v>907.93899999999996</v>
      </c>
      <c r="J593" s="17">
        <v>902.66399999999999</v>
      </c>
      <c r="K593" s="17">
        <v>908.42600000000004</v>
      </c>
      <c r="L593" s="17">
        <v>908.61599999999999</v>
      </c>
      <c r="M593" s="17">
        <v>892.29899999999998</v>
      </c>
      <c r="N593" s="17">
        <v>880.45899999999995</v>
      </c>
      <c r="O593" s="17">
        <v>960.61800000000005</v>
      </c>
      <c r="P593" s="17">
        <v>941.06799999999998</v>
      </c>
      <c r="Q593" s="17">
        <v>924.18600000000004</v>
      </c>
      <c r="R593" s="17">
        <v>929.23099999999999</v>
      </c>
      <c r="S593" s="17">
        <v>941.96400000000006</v>
      </c>
      <c r="T593" s="17">
        <v>1012.66</v>
      </c>
      <c r="U593" s="17">
        <v>968.83799999999997</v>
      </c>
      <c r="V593" s="17">
        <v>936.952</v>
      </c>
      <c r="W593" s="17">
        <v>895.27099999999996</v>
      </c>
      <c r="X593" s="17">
        <v>933.85199999999998</v>
      </c>
      <c r="Y593" s="17">
        <v>919.40899999999999</v>
      </c>
      <c r="Z593" s="17">
        <v>945.76499999999999</v>
      </c>
      <c r="AA593" s="17">
        <v>980.67600000000004</v>
      </c>
      <c r="AB593" s="17">
        <v>899.27599999999995</v>
      </c>
      <c r="AC593" s="17">
        <v>940.34</v>
      </c>
      <c r="AD593" s="17">
        <v>981.54600000000005</v>
      </c>
      <c r="AE593" s="17">
        <v>988.45299999999997</v>
      </c>
      <c r="AF593" s="17">
        <v>969.93600000000004</v>
      </c>
      <c r="AG593" s="17">
        <v>985.00400000000002</v>
      </c>
      <c r="AH593" s="17">
        <v>985.00400000000002</v>
      </c>
      <c r="AI593" s="17">
        <v>985.00400000000002</v>
      </c>
      <c r="AJ593" s="17">
        <v>950.529</v>
      </c>
      <c r="AK593" s="17">
        <v>973.048</v>
      </c>
      <c r="AL593" s="17">
        <v>977.73099999999999</v>
      </c>
      <c r="AM593" s="17">
        <v>1006.6</v>
      </c>
      <c r="AN593" s="17">
        <v>1006.6</v>
      </c>
      <c r="AO593" s="17">
        <v>1006.14</v>
      </c>
      <c r="AP593" s="17">
        <v>1007.4</v>
      </c>
    </row>
    <row r="594" spans="1:42" x14ac:dyDescent="0.35">
      <c r="A594" s="52"/>
      <c r="B594" s="17">
        <v>870.99800000000005</v>
      </c>
      <c r="C594" s="17">
        <v>870.99800000000005</v>
      </c>
      <c r="D594" s="17">
        <v>909.09500000000003</v>
      </c>
      <c r="E594" s="17">
        <v>910.77599999999995</v>
      </c>
      <c r="F594" s="17">
        <v>915.49</v>
      </c>
      <c r="G594" s="17">
        <v>930.36599999999999</v>
      </c>
      <c r="H594" s="17">
        <v>926.08900000000006</v>
      </c>
      <c r="I594" s="17">
        <v>908.04499999999996</v>
      </c>
      <c r="J594" s="17">
        <v>902.76</v>
      </c>
      <c r="K594" s="17">
        <v>909.66600000000005</v>
      </c>
      <c r="L594" s="17">
        <v>908.96100000000001</v>
      </c>
      <c r="M594" s="17">
        <v>892.33900000000006</v>
      </c>
      <c r="N594" s="17">
        <v>882.82500000000005</v>
      </c>
      <c r="O594" s="17">
        <v>960.71</v>
      </c>
      <c r="P594" s="17">
        <v>941.47299999999996</v>
      </c>
      <c r="Q594" s="17">
        <v>925.50900000000001</v>
      </c>
      <c r="R594" s="17">
        <v>929.37699999999995</v>
      </c>
      <c r="S594" s="17">
        <v>941.98400000000004</v>
      </c>
      <c r="T594" s="17">
        <v>1012.68</v>
      </c>
      <c r="U594" s="17">
        <v>969.23099999999999</v>
      </c>
      <c r="V594" s="17">
        <v>937.41600000000005</v>
      </c>
      <c r="W594" s="17">
        <v>895.71100000000001</v>
      </c>
      <c r="X594" s="17">
        <v>936.21600000000001</v>
      </c>
      <c r="Y594" s="17">
        <v>919.57600000000002</v>
      </c>
      <c r="Z594" s="17">
        <v>946.34</v>
      </c>
      <c r="AA594" s="17">
        <v>980.97400000000005</v>
      </c>
      <c r="AB594" s="17">
        <v>900.298</v>
      </c>
      <c r="AC594" s="17">
        <v>941.553</v>
      </c>
      <c r="AD594" s="17">
        <v>981.64800000000002</v>
      </c>
      <c r="AE594" s="17">
        <v>988.78700000000003</v>
      </c>
      <c r="AF594" s="17">
        <v>970.69</v>
      </c>
      <c r="AG594" s="17">
        <v>985.01900000000001</v>
      </c>
      <c r="AH594" s="17">
        <v>985.01900000000001</v>
      </c>
      <c r="AI594" s="17">
        <v>985.01900000000001</v>
      </c>
      <c r="AJ594" s="17">
        <v>952.44299999999998</v>
      </c>
      <c r="AK594" s="17">
        <v>974.57</v>
      </c>
      <c r="AL594" s="17">
        <v>977.87</v>
      </c>
      <c r="AM594" s="17">
        <v>1007.22</v>
      </c>
      <c r="AN594" s="17">
        <v>1007.22</v>
      </c>
      <c r="AO594" s="17">
        <v>1006.22</v>
      </c>
      <c r="AP594" s="17">
        <v>1007.43</v>
      </c>
    </row>
    <row r="595" spans="1:42" x14ac:dyDescent="0.35">
      <c r="A595" s="52"/>
      <c r="B595" s="17">
        <v>871.05499999999995</v>
      </c>
      <c r="C595" s="17">
        <v>871.05499999999995</v>
      </c>
      <c r="D595" s="17">
        <v>909.48</v>
      </c>
      <c r="E595" s="17">
        <v>910.928</v>
      </c>
      <c r="F595" s="17">
        <v>915.50199999999995</v>
      </c>
      <c r="G595" s="17">
        <v>930.51900000000001</v>
      </c>
      <c r="H595" s="17">
        <v>926.35500000000002</v>
      </c>
      <c r="I595" s="17">
        <v>908.375</v>
      </c>
      <c r="J595" s="17">
        <v>902.81700000000001</v>
      </c>
      <c r="K595" s="17">
        <v>909.81799999999998</v>
      </c>
      <c r="L595" s="17">
        <v>909.55399999999997</v>
      </c>
      <c r="M595" s="17">
        <v>892.36099999999999</v>
      </c>
      <c r="N595" s="17">
        <v>884.25800000000004</v>
      </c>
      <c r="O595" s="17">
        <v>961.38900000000001</v>
      </c>
      <c r="P595" s="17">
        <v>941.71199999999999</v>
      </c>
      <c r="Q595" s="17">
        <v>926.02099999999996</v>
      </c>
      <c r="R595" s="17">
        <v>929.77599999999995</v>
      </c>
      <c r="S595" s="17">
        <v>942.35799999999995</v>
      </c>
      <c r="T595" s="17">
        <v>1012.78</v>
      </c>
      <c r="U595" s="17">
        <v>970.09400000000005</v>
      </c>
      <c r="V595" s="17">
        <v>937.529</v>
      </c>
      <c r="W595" s="17">
        <v>895.86099999999999</v>
      </c>
      <c r="X595" s="17">
        <v>936.53399999999999</v>
      </c>
      <c r="Y595" s="17">
        <v>919.95799999999997</v>
      </c>
      <c r="Z595" s="17">
        <v>946.56399999999996</v>
      </c>
      <c r="AA595" s="17">
        <v>981.28</v>
      </c>
      <c r="AB595" s="17">
        <v>900.94799999999998</v>
      </c>
      <c r="AC595" s="17">
        <v>943.66399999999999</v>
      </c>
      <c r="AD595" s="17">
        <v>983.71799999999996</v>
      </c>
      <c r="AE595" s="17">
        <v>989.71500000000003</v>
      </c>
      <c r="AF595" s="17">
        <v>970.81399999999996</v>
      </c>
      <c r="AG595" s="17">
        <v>985.67</v>
      </c>
      <c r="AH595" s="17">
        <v>985.67</v>
      </c>
      <c r="AI595" s="17">
        <v>985.67</v>
      </c>
      <c r="AJ595" s="17">
        <v>953.02099999999996</v>
      </c>
      <c r="AK595" s="17">
        <v>974.64400000000001</v>
      </c>
      <c r="AL595" s="17">
        <v>978.55200000000002</v>
      </c>
      <c r="AM595" s="17">
        <v>1007.46</v>
      </c>
      <c r="AN595" s="17">
        <v>1007.46</v>
      </c>
      <c r="AO595" s="17">
        <v>1006.42</v>
      </c>
      <c r="AP595" s="17">
        <v>1008.33</v>
      </c>
    </row>
    <row r="596" spans="1:42" x14ac:dyDescent="0.35">
      <c r="A596" s="52"/>
      <c r="B596" s="17">
        <v>871.52</v>
      </c>
      <c r="C596" s="17">
        <v>871.52</v>
      </c>
      <c r="D596" s="17">
        <v>909.61599999999999</v>
      </c>
      <c r="E596" s="17">
        <v>911.13400000000001</v>
      </c>
      <c r="F596" s="17">
        <v>915.654</v>
      </c>
      <c r="G596" s="17">
        <v>930.73199999999997</v>
      </c>
      <c r="H596" s="17">
        <v>926.83399999999995</v>
      </c>
      <c r="I596" s="17">
        <v>909.08500000000004</v>
      </c>
      <c r="J596" s="17">
        <v>904.053</v>
      </c>
      <c r="K596" s="17">
        <v>910</v>
      </c>
      <c r="L596" s="17">
        <v>909.58</v>
      </c>
      <c r="M596" s="17">
        <v>892.37699999999995</v>
      </c>
      <c r="N596" s="17">
        <v>884.279</v>
      </c>
      <c r="O596" s="17">
        <v>961.43299999999999</v>
      </c>
      <c r="P596" s="17">
        <v>941.81600000000003</v>
      </c>
      <c r="Q596" s="17">
        <v>926.54200000000003</v>
      </c>
      <c r="R596" s="17">
        <v>930.18700000000001</v>
      </c>
      <c r="S596" s="17">
        <v>942.42700000000002</v>
      </c>
      <c r="T596" s="17">
        <v>1012.78</v>
      </c>
      <c r="U596" s="17">
        <v>970.53</v>
      </c>
      <c r="V596" s="17">
        <v>937.65599999999995</v>
      </c>
      <c r="W596" s="17">
        <v>897.149</v>
      </c>
      <c r="X596" s="17">
        <v>936.76800000000003</v>
      </c>
      <c r="Y596" s="17">
        <v>920.875</v>
      </c>
      <c r="Z596" s="17">
        <v>947.09500000000003</v>
      </c>
      <c r="AA596" s="17">
        <v>981.80200000000002</v>
      </c>
      <c r="AB596" s="17">
        <v>901.29100000000005</v>
      </c>
      <c r="AC596" s="17">
        <v>945.02800000000002</v>
      </c>
      <c r="AD596" s="17">
        <v>983.82500000000005</v>
      </c>
      <c r="AE596" s="17">
        <v>991.17200000000003</v>
      </c>
      <c r="AF596" s="17">
        <v>970.87800000000004</v>
      </c>
      <c r="AG596" s="17">
        <v>986.23099999999999</v>
      </c>
      <c r="AH596" s="17">
        <v>986.23099999999999</v>
      </c>
      <c r="AI596" s="17">
        <v>986.23099999999999</v>
      </c>
      <c r="AJ596" s="17">
        <v>953.27099999999996</v>
      </c>
      <c r="AK596" s="17">
        <v>974.99900000000002</v>
      </c>
      <c r="AL596" s="17">
        <v>978.91399999999999</v>
      </c>
      <c r="AM596" s="17">
        <v>1007.66</v>
      </c>
      <c r="AN596" s="17">
        <v>1007.66</v>
      </c>
      <c r="AO596" s="17">
        <v>1006.94</v>
      </c>
      <c r="AP596" s="17">
        <v>1008.43</v>
      </c>
    </row>
    <row r="597" spans="1:42" x14ac:dyDescent="0.35">
      <c r="A597" s="52"/>
      <c r="B597" s="17">
        <v>871.70299999999997</v>
      </c>
      <c r="C597" s="17">
        <v>871.70299999999997</v>
      </c>
      <c r="D597" s="17">
        <v>909.99199999999996</v>
      </c>
      <c r="E597" s="17">
        <v>911.36300000000006</v>
      </c>
      <c r="F597" s="17">
        <v>915.928</v>
      </c>
      <c r="G597" s="17">
        <v>931.51900000000001</v>
      </c>
      <c r="H597" s="17">
        <v>927.327</v>
      </c>
      <c r="I597" s="17">
        <v>909.58199999999999</v>
      </c>
      <c r="J597" s="17">
        <v>904.24199999999996</v>
      </c>
      <c r="K597" s="17">
        <v>910.32500000000005</v>
      </c>
      <c r="L597" s="17">
        <v>909.92399999999998</v>
      </c>
      <c r="M597" s="17">
        <v>892.43700000000001</v>
      </c>
      <c r="N597" s="17">
        <v>884.97400000000005</v>
      </c>
      <c r="O597" s="17">
        <v>962.05100000000004</v>
      </c>
      <c r="P597" s="17">
        <v>941.89599999999996</v>
      </c>
      <c r="Q597" s="17">
        <v>926.596</v>
      </c>
      <c r="R597" s="17">
        <v>930.24599999999998</v>
      </c>
      <c r="S597" s="17">
        <v>942.67</v>
      </c>
      <c r="T597" s="17">
        <v>1012.8</v>
      </c>
      <c r="U597" s="17">
        <v>970.94600000000003</v>
      </c>
      <c r="V597" s="17">
        <v>937.73199999999997</v>
      </c>
      <c r="W597" s="17">
        <v>898.08699999999999</v>
      </c>
      <c r="X597" s="17">
        <v>937.053</v>
      </c>
      <c r="Y597" s="17">
        <v>921.29100000000005</v>
      </c>
      <c r="Z597" s="17">
        <v>947.37900000000002</v>
      </c>
      <c r="AA597" s="17">
        <v>982.73599999999999</v>
      </c>
      <c r="AB597" s="17">
        <v>902.96100000000001</v>
      </c>
      <c r="AC597" s="17">
        <v>945.76599999999996</v>
      </c>
      <c r="AD597" s="17">
        <v>984.04100000000005</v>
      </c>
      <c r="AE597" s="17">
        <v>991.3</v>
      </c>
      <c r="AF597" s="17">
        <v>970.97799999999995</v>
      </c>
      <c r="AG597" s="17">
        <v>986.23599999999999</v>
      </c>
      <c r="AH597" s="17">
        <v>986.23599999999999</v>
      </c>
      <c r="AI597" s="17">
        <v>986.23599999999999</v>
      </c>
      <c r="AJ597" s="17">
        <v>953.83900000000006</v>
      </c>
      <c r="AK597" s="17">
        <v>975.096</v>
      </c>
      <c r="AL597" s="17">
        <v>979.38900000000001</v>
      </c>
      <c r="AM597" s="17">
        <v>1008.71</v>
      </c>
      <c r="AN597" s="17">
        <v>1008.71</v>
      </c>
      <c r="AO597" s="17">
        <v>1007.06</v>
      </c>
      <c r="AP597" s="17">
        <v>1008.55</v>
      </c>
    </row>
    <row r="598" spans="1:42" x14ac:dyDescent="0.35">
      <c r="A598" s="52"/>
      <c r="B598" s="17">
        <v>872.05100000000004</v>
      </c>
      <c r="C598" s="17">
        <v>872.05100000000004</v>
      </c>
      <c r="D598" s="17">
        <v>910.17499999999995</v>
      </c>
      <c r="E598" s="17">
        <v>911.56399999999996</v>
      </c>
      <c r="F598" s="17">
        <v>916.02700000000004</v>
      </c>
      <c r="G598" s="17">
        <v>931.63199999999995</v>
      </c>
      <c r="H598" s="17">
        <v>927.52</v>
      </c>
      <c r="I598" s="17">
        <v>909.75099999999998</v>
      </c>
      <c r="J598" s="17">
        <v>904.66499999999996</v>
      </c>
      <c r="K598" s="17">
        <v>911.44299999999998</v>
      </c>
      <c r="L598" s="17">
        <v>910.07399999999996</v>
      </c>
      <c r="M598" s="17">
        <v>892.58299999999997</v>
      </c>
      <c r="N598" s="17">
        <v>885.08199999999999</v>
      </c>
      <c r="O598" s="17">
        <v>963.399</v>
      </c>
      <c r="P598" s="17">
        <v>941.97299999999996</v>
      </c>
      <c r="Q598" s="17">
        <v>926.66899999999998</v>
      </c>
      <c r="R598" s="17">
        <v>931.11500000000001</v>
      </c>
      <c r="S598" s="17">
        <v>943.29700000000003</v>
      </c>
      <c r="T598" s="17">
        <v>1013.17</v>
      </c>
      <c r="U598" s="17">
        <v>971.12900000000002</v>
      </c>
      <c r="V598" s="17">
        <v>937.87</v>
      </c>
      <c r="W598" s="17">
        <v>898.81500000000005</v>
      </c>
      <c r="X598" s="17">
        <v>937.57600000000002</v>
      </c>
      <c r="Y598" s="17">
        <v>922.41600000000005</v>
      </c>
      <c r="Z598" s="17">
        <v>947.72</v>
      </c>
      <c r="AA598" s="17">
        <v>982.85400000000004</v>
      </c>
      <c r="AB598" s="17">
        <v>903.80899999999997</v>
      </c>
      <c r="AC598" s="17">
        <v>946.38199999999995</v>
      </c>
      <c r="AD598" s="17">
        <v>984.33399999999995</v>
      </c>
      <c r="AE598" s="17">
        <v>991.399</v>
      </c>
      <c r="AF598" s="17">
        <v>971.17399999999998</v>
      </c>
      <c r="AG598" s="17">
        <v>986.23800000000006</v>
      </c>
      <c r="AH598" s="17">
        <v>986.23800000000006</v>
      </c>
      <c r="AI598" s="17">
        <v>986.23800000000006</v>
      </c>
      <c r="AJ598" s="17">
        <v>953.87400000000002</v>
      </c>
      <c r="AK598" s="17">
        <v>975.375</v>
      </c>
      <c r="AL598" s="17">
        <v>979.78700000000003</v>
      </c>
      <c r="AM598" s="17">
        <v>1009.48</v>
      </c>
      <c r="AN598" s="17">
        <v>1009.48</v>
      </c>
      <c r="AO598" s="17">
        <v>1007.09</v>
      </c>
      <c r="AP598" s="17">
        <v>1011.59</v>
      </c>
    </row>
    <row r="599" spans="1:42" x14ac:dyDescent="0.35">
      <c r="A599" s="52"/>
      <c r="B599" s="17">
        <v>873.41700000000003</v>
      </c>
      <c r="C599" s="17">
        <v>873.41700000000003</v>
      </c>
      <c r="D599" s="17">
        <v>910.404</v>
      </c>
      <c r="E599" s="17">
        <v>912.11300000000006</v>
      </c>
      <c r="F599" s="17">
        <v>916.08100000000002</v>
      </c>
      <c r="G599" s="17">
        <v>931.66700000000003</v>
      </c>
      <c r="H599" s="17">
        <v>928.06100000000004</v>
      </c>
      <c r="I599" s="17">
        <v>909.88</v>
      </c>
      <c r="J599" s="17">
        <v>904.91899999999998</v>
      </c>
      <c r="K599" s="17">
        <v>912.15700000000004</v>
      </c>
      <c r="L599" s="17">
        <v>912.30799999999999</v>
      </c>
      <c r="M599" s="17">
        <v>892.59100000000001</v>
      </c>
      <c r="N599" s="17">
        <v>885.57799999999997</v>
      </c>
      <c r="O599" s="17">
        <v>964.34100000000001</v>
      </c>
      <c r="P599" s="17">
        <v>942.44200000000001</v>
      </c>
      <c r="Q599" s="17">
        <v>926.68100000000004</v>
      </c>
      <c r="R599" s="17">
        <v>931.65300000000002</v>
      </c>
      <c r="S599" s="17">
        <v>943.64</v>
      </c>
      <c r="T599" s="17">
        <v>1013.75</v>
      </c>
      <c r="U599" s="17">
        <v>972.15499999999997</v>
      </c>
      <c r="V599" s="17">
        <v>939.90499999999997</v>
      </c>
      <c r="W599" s="17">
        <v>898.83100000000002</v>
      </c>
      <c r="X599" s="17">
        <v>937.91099999999994</v>
      </c>
      <c r="Y599" s="17">
        <v>922.88800000000003</v>
      </c>
      <c r="Z599" s="17">
        <v>948.06600000000003</v>
      </c>
      <c r="AA599" s="17">
        <v>982.98900000000003</v>
      </c>
      <c r="AB599" s="17">
        <v>903.97199999999998</v>
      </c>
      <c r="AC599" s="17">
        <v>948.851</v>
      </c>
      <c r="AD599" s="17">
        <v>984.83500000000004</v>
      </c>
      <c r="AE599" s="17">
        <v>992.34799999999996</v>
      </c>
      <c r="AF599" s="17">
        <v>971.19600000000003</v>
      </c>
      <c r="AG599" s="17">
        <v>986.99</v>
      </c>
      <c r="AH599" s="17">
        <v>986.99</v>
      </c>
      <c r="AI599" s="17">
        <v>986.99</v>
      </c>
      <c r="AJ599" s="17">
        <v>956.54300000000001</v>
      </c>
      <c r="AK599" s="17">
        <v>977.18399999999997</v>
      </c>
      <c r="AL599" s="17">
        <v>980.18700000000001</v>
      </c>
      <c r="AM599" s="17">
        <v>1010.34</v>
      </c>
      <c r="AN599" s="17">
        <v>1010.34</v>
      </c>
      <c r="AO599" s="17">
        <v>1008.07</v>
      </c>
      <c r="AP599" s="17">
        <v>1012.36</v>
      </c>
    </row>
    <row r="600" spans="1:42" x14ac:dyDescent="0.35">
      <c r="A600" s="52"/>
      <c r="B600" s="17">
        <v>873.42</v>
      </c>
      <c r="C600" s="17">
        <v>873.42</v>
      </c>
      <c r="D600" s="17">
        <v>910.47799999999995</v>
      </c>
      <c r="E600" s="17">
        <v>912.28</v>
      </c>
      <c r="F600" s="17">
        <v>916.46199999999999</v>
      </c>
      <c r="G600" s="17">
        <v>932.44899999999996</v>
      </c>
      <c r="H600" s="17">
        <v>929.43899999999996</v>
      </c>
      <c r="I600" s="17">
        <v>910.48299999999995</v>
      </c>
      <c r="J600" s="17">
        <v>905.05700000000002</v>
      </c>
      <c r="K600" s="17">
        <v>912.16300000000001</v>
      </c>
      <c r="L600" s="17">
        <v>912.62699999999995</v>
      </c>
      <c r="M600" s="17">
        <v>892.71799999999996</v>
      </c>
      <c r="N600" s="17">
        <v>885.62</v>
      </c>
      <c r="O600" s="17">
        <v>964.673</v>
      </c>
      <c r="P600" s="17">
        <v>942.77200000000005</v>
      </c>
      <c r="Q600" s="17">
        <v>926.97799999999995</v>
      </c>
      <c r="R600" s="17">
        <v>931.75900000000001</v>
      </c>
      <c r="S600" s="17">
        <v>944.85699999999997</v>
      </c>
      <c r="T600" s="17">
        <v>1014.19</v>
      </c>
      <c r="U600" s="17">
        <v>973.23699999999997</v>
      </c>
      <c r="V600" s="17">
        <v>940.255</v>
      </c>
      <c r="W600" s="17">
        <v>901.91800000000001</v>
      </c>
      <c r="X600" s="17">
        <v>938.36300000000006</v>
      </c>
      <c r="Y600" s="17">
        <v>923.07100000000003</v>
      </c>
      <c r="Z600" s="17">
        <v>948.14400000000001</v>
      </c>
      <c r="AA600" s="17">
        <v>983.06200000000001</v>
      </c>
      <c r="AB600" s="17">
        <v>904.68600000000004</v>
      </c>
      <c r="AC600" s="17">
        <v>949.05700000000002</v>
      </c>
      <c r="AD600" s="17">
        <v>985.1</v>
      </c>
      <c r="AE600" s="17">
        <v>992.95600000000002</v>
      </c>
      <c r="AF600" s="17">
        <v>971.65899999999999</v>
      </c>
      <c r="AG600" s="17">
        <v>987.04600000000005</v>
      </c>
      <c r="AH600" s="17">
        <v>987.04600000000005</v>
      </c>
      <c r="AI600" s="17">
        <v>987.04600000000005</v>
      </c>
      <c r="AJ600" s="17">
        <v>956.62</v>
      </c>
      <c r="AK600" s="17">
        <v>977.91200000000003</v>
      </c>
      <c r="AL600" s="17">
        <v>980.31100000000004</v>
      </c>
      <c r="AM600" s="17">
        <v>1011.04</v>
      </c>
      <c r="AN600" s="17">
        <v>1011.04</v>
      </c>
      <c r="AO600" s="17">
        <v>1008.17</v>
      </c>
      <c r="AP600" s="17">
        <v>1013.27</v>
      </c>
    </row>
    <row r="601" spans="1:42" x14ac:dyDescent="0.35">
      <c r="A601" s="52"/>
      <c r="B601" s="17">
        <v>873.79899999999998</v>
      </c>
      <c r="C601" s="17">
        <v>873.79899999999998</v>
      </c>
      <c r="D601" s="17">
        <v>910.48699999999997</v>
      </c>
      <c r="E601" s="17">
        <v>912.66800000000001</v>
      </c>
      <c r="F601" s="17">
        <v>916.82100000000003</v>
      </c>
      <c r="G601" s="17">
        <v>932.62400000000002</v>
      </c>
      <c r="H601" s="17">
        <v>931.32799999999997</v>
      </c>
      <c r="I601" s="17">
        <v>911.63400000000001</v>
      </c>
      <c r="J601" s="17">
        <v>905.09100000000001</v>
      </c>
      <c r="K601" s="17">
        <v>912.3</v>
      </c>
      <c r="L601" s="17">
        <v>912.67100000000005</v>
      </c>
      <c r="M601" s="17">
        <v>892.78399999999999</v>
      </c>
      <c r="N601" s="17">
        <v>886.00900000000001</v>
      </c>
      <c r="O601" s="17">
        <v>965.99199999999996</v>
      </c>
      <c r="P601" s="17">
        <v>943.577</v>
      </c>
      <c r="Q601" s="17">
        <v>927.22900000000004</v>
      </c>
      <c r="R601" s="17">
        <v>931.78</v>
      </c>
      <c r="S601" s="17">
        <v>945.47699999999998</v>
      </c>
      <c r="T601" s="17">
        <v>1015.06</v>
      </c>
      <c r="U601" s="17">
        <v>973.67200000000003</v>
      </c>
      <c r="V601" s="17">
        <v>940.84199999999998</v>
      </c>
      <c r="W601" s="17">
        <v>903.34100000000001</v>
      </c>
      <c r="X601" s="17">
        <v>938.42700000000002</v>
      </c>
      <c r="Y601" s="17">
        <v>924.79</v>
      </c>
      <c r="Z601" s="17">
        <v>949.33199999999999</v>
      </c>
      <c r="AA601" s="17">
        <v>983.09900000000005</v>
      </c>
      <c r="AB601" s="17">
        <v>905.99300000000005</v>
      </c>
      <c r="AC601" s="17">
        <v>949.15499999999997</v>
      </c>
      <c r="AD601" s="17">
        <v>985.28599999999994</v>
      </c>
      <c r="AE601" s="17">
        <v>993.84799999999996</v>
      </c>
      <c r="AF601" s="17">
        <v>971.82299999999998</v>
      </c>
      <c r="AG601" s="17">
        <v>987.16499999999996</v>
      </c>
      <c r="AH601" s="17">
        <v>987.16499999999996</v>
      </c>
      <c r="AI601" s="17">
        <v>987.16499999999996</v>
      </c>
      <c r="AJ601" s="17">
        <v>957.75099999999998</v>
      </c>
      <c r="AK601" s="17">
        <v>978.48800000000006</v>
      </c>
      <c r="AL601" s="17">
        <v>980.33100000000002</v>
      </c>
      <c r="AM601" s="17">
        <v>1011.74</v>
      </c>
      <c r="AN601" s="17">
        <v>1011.74</v>
      </c>
      <c r="AO601" s="17">
        <v>1008.68</v>
      </c>
      <c r="AP601" s="17">
        <v>1013.86</v>
      </c>
    </row>
    <row r="602" spans="1:42" x14ac:dyDescent="0.35">
      <c r="A602" s="52"/>
      <c r="B602" s="17">
        <v>874.38499999999999</v>
      </c>
      <c r="C602" s="17">
        <v>874.38499999999999</v>
      </c>
      <c r="D602" s="17">
        <v>910.92600000000004</v>
      </c>
      <c r="E602" s="17">
        <v>913.10500000000002</v>
      </c>
      <c r="F602" s="17">
        <v>918.91800000000001</v>
      </c>
      <c r="G602" s="17">
        <v>932.77300000000002</v>
      </c>
      <c r="H602" s="17">
        <v>931.34400000000005</v>
      </c>
      <c r="I602" s="17">
        <v>911.75</v>
      </c>
      <c r="J602" s="17">
        <v>905.65300000000002</v>
      </c>
      <c r="K602" s="17">
        <v>913.90300000000002</v>
      </c>
      <c r="L602" s="17">
        <v>912.86</v>
      </c>
      <c r="M602" s="17">
        <v>892.79399999999998</v>
      </c>
      <c r="N602" s="17">
        <v>886.11099999999999</v>
      </c>
      <c r="O602" s="17">
        <v>966.476</v>
      </c>
      <c r="P602" s="17">
        <v>944.41600000000005</v>
      </c>
      <c r="Q602" s="17">
        <v>928.14800000000002</v>
      </c>
      <c r="R602" s="17">
        <v>932.45</v>
      </c>
      <c r="S602" s="17">
        <v>946.71199999999999</v>
      </c>
      <c r="T602" s="17">
        <v>1015.66</v>
      </c>
      <c r="U602" s="17">
        <v>974.01900000000001</v>
      </c>
      <c r="V602" s="17">
        <v>941.18</v>
      </c>
      <c r="W602" s="17">
        <v>903.346</v>
      </c>
      <c r="X602" s="17">
        <v>939.08399999999995</v>
      </c>
      <c r="Y602" s="17">
        <v>925.49900000000002</v>
      </c>
      <c r="Z602" s="17">
        <v>949.72400000000005</v>
      </c>
      <c r="AA602" s="17">
        <v>983.18600000000004</v>
      </c>
      <c r="AB602" s="17">
        <v>906.91499999999996</v>
      </c>
      <c r="AC602" s="17">
        <v>949.39499999999998</v>
      </c>
      <c r="AD602" s="17">
        <v>985.31200000000001</v>
      </c>
      <c r="AE602" s="17">
        <v>994.01599999999996</v>
      </c>
      <c r="AF602" s="17">
        <v>972.24</v>
      </c>
      <c r="AG602" s="17">
        <v>988.60400000000004</v>
      </c>
      <c r="AH602" s="17">
        <v>988.60400000000004</v>
      </c>
      <c r="AI602" s="17">
        <v>988.60400000000004</v>
      </c>
      <c r="AJ602" s="17">
        <v>958.399</v>
      </c>
      <c r="AK602" s="17">
        <v>978.54700000000003</v>
      </c>
      <c r="AL602" s="17">
        <v>980.84100000000001</v>
      </c>
      <c r="AM602" s="17">
        <v>1012.65</v>
      </c>
      <c r="AN602" s="17">
        <v>1012.65</v>
      </c>
      <c r="AO602" s="17">
        <v>1008.73</v>
      </c>
      <c r="AP602" s="17">
        <v>1015.31</v>
      </c>
    </row>
    <row r="603" spans="1:42" x14ac:dyDescent="0.35">
      <c r="A603" s="52"/>
      <c r="B603" s="17">
        <v>875.697</v>
      </c>
      <c r="C603" s="17">
        <v>875.697</v>
      </c>
      <c r="D603" s="17">
        <v>911.61400000000003</v>
      </c>
      <c r="E603" s="17">
        <v>913.13099999999997</v>
      </c>
      <c r="F603" s="17">
        <v>919.24099999999999</v>
      </c>
      <c r="G603" s="17">
        <v>933.19</v>
      </c>
      <c r="H603" s="17">
        <v>932.09400000000005</v>
      </c>
      <c r="I603" s="17">
        <v>911.90200000000004</v>
      </c>
      <c r="J603" s="17">
        <v>906.149</v>
      </c>
      <c r="K603" s="17">
        <v>914.44500000000005</v>
      </c>
      <c r="L603" s="17">
        <v>913.053</v>
      </c>
      <c r="M603" s="17">
        <v>893.93200000000002</v>
      </c>
      <c r="N603" s="17">
        <v>886.28200000000004</v>
      </c>
      <c r="O603" s="17">
        <v>966.65200000000004</v>
      </c>
      <c r="P603" s="17">
        <v>944.69100000000003</v>
      </c>
      <c r="Q603" s="17">
        <v>928.50800000000004</v>
      </c>
      <c r="R603" s="17">
        <v>933.47699999999998</v>
      </c>
      <c r="S603" s="17">
        <v>947.28700000000003</v>
      </c>
      <c r="T603" s="17">
        <v>1016.22</v>
      </c>
      <c r="U603" s="17">
        <v>975.11800000000005</v>
      </c>
      <c r="V603" s="17">
        <v>941.47900000000004</v>
      </c>
      <c r="W603" s="17">
        <v>904.48900000000003</v>
      </c>
      <c r="X603" s="17">
        <v>940.50300000000004</v>
      </c>
      <c r="Y603" s="17">
        <v>925.85900000000004</v>
      </c>
      <c r="Z603" s="17">
        <v>950.33199999999999</v>
      </c>
      <c r="AA603" s="17">
        <v>983.346</v>
      </c>
      <c r="AB603" s="17">
        <v>907.923</v>
      </c>
      <c r="AC603" s="17">
        <v>949.39499999999998</v>
      </c>
      <c r="AD603" s="17">
        <v>986.06200000000001</v>
      </c>
      <c r="AE603" s="17">
        <v>994.75599999999997</v>
      </c>
      <c r="AF603" s="17">
        <v>972.43899999999996</v>
      </c>
      <c r="AG603" s="17">
        <v>988.64800000000002</v>
      </c>
      <c r="AH603" s="17">
        <v>988.64800000000002</v>
      </c>
      <c r="AI603" s="17">
        <v>988.64800000000002</v>
      </c>
      <c r="AJ603" s="17">
        <v>962.37199999999996</v>
      </c>
      <c r="AK603" s="17">
        <v>978.99199999999996</v>
      </c>
      <c r="AL603" s="17">
        <v>981.26</v>
      </c>
      <c r="AM603" s="17">
        <v>1013.3</v>
      </c>
      <c r="AN603" s="17">
        <v>1013.3</v>
      </c>
      <c r="AO603" s="17">
        <v>1009.35</v>
      </c>
      <c r="AP603" s="17">
        <v>1016.17</v>
      </c>
    </row>
    <row r="604" spans="1:42" x14ac:dyDescent="0.35">
      <c r="A604" s="52"/>
      <c r="B604" s="17">
        <v>876.33399999999995</v>
      </c>
      <c r="C604" s="17">
        <v>876.33399999999995</v>
      </c>
      <c r="D604" s="17">
        <v>911.94</v>
      </c>
      <c r="E604" s="17">
        <v>913.47199999999998</v>
      </c>
      <c r="F604" s="17">
        <v>919.34900000000005</v>
      </c>
      <c r="G604" s="17">
        <v>933.67600000000004</v>
      </c>
      <c r="H604" s="17">
        <v>932.20299999999997</v>
      </c>
      <c r="I604" s="17">
        <v>912.63499999999999</v>
      </c>
      <c r="J604" s="17">
        <v>907.28300000000002</v>
      </c>
      <c r="K604" s="17">
        <v>915.64599999999996</v>
      </c>
      <c r="L604" s="17">
        <v>913.53899999999999</v>
      </c>
      <c r="M604" s="17">
        <v>894.04600000000005</v>
      </c>
      <c r="N604" s="17">
        <v>886.39200000000005</v>
      </c>
      <c r="O604" s="17">
        <v>967.03099999999995</v>
      </c>
      <c r="P604" s="17">
        <v>945.11</v>
      </c>
      <c r="Q604" s="17">
        <v>929.06</v>
      </c>
      <c r="R604" s="17">
        <v>934.39400000000001</v>
      </c>
      <c r="S604" s="17">
        <v>947.77499999999998</v>
      </c>
      <c r="T604" s="17">
        <v>1017.97</v>
      </c>
      <c r="U604" s="17">
        <v>975.649</v>
      </c>
      <c r="V604" s="17">
        <v>941.67</v>
      </c>
      <c r="W604" s="17">
        <v>904.49199999999996</v>
      </c>
      <c r="X604" s="17">
        <v>940.56500000000005</v>
      </c>
      <c r="Y604" s="17">
        <v>926.00300000000004</v>
      </c>
      <c r="Z604" s="17">
        <v>951.16499999999996</v>
      </c>
      <c r="AA604" s="17">
        <v>984.65499999999997</v>
      </c>
      <c r="AB604" s="17">
        <v>908.71500000000003</v>
      </c>
      <c r="AC604" s="17">
        <v>949.40300000000002</v>
      </c>
      <c r="AD604" s="17">
        <v>986.899</v>
      </c>
      <c r="AE604" s="17">
        <v>994.90099999999995</v>
      </c>
      <c r="AF604" s="17">
        <v>972.447</v>
      </c>
      <c r="AG604" s="17">
        <v>988.73199999999997</v>
      </c>
      <c r="AH604" s="17">
        <v>988.73199999999997</v>
      </c>
      <c r="AI604" s="17">
        <v>988.73199999999997</v>
      </c>
      <c r="AJ604" s="17">
        <v>963.077</v>
      </c>
      <c r="AK604" s="17">
        <v>979.37699999999995</v>
      </c>
      <c r="AL604" s="17">
        <v>982.37400000000002</v>
      </c>
      <c r="AM604" s="17">
        <v>1014.16</v>
      </c>
      <c r="AN604" s="17">
        <v>1014.16</v>
      </c>
      <c r="AO604" s="17">
        <v>1010.86</v>
      </c>
      <c r="AP604" s="17">
        <v>1017.14</v>
      </c>
    </row>
    <row r="605" spans="1:42" x14ac:dyDescent="0.35">
      <c r="A605" s="52"/>
      <c r="B605" s="17">
        <v>876.57</v>
      </c>
      <c r="C605" s="17">
        <v>876.57</v>
      </c>
      <c r="D605" s="17">
        <v>912.09199999999998</v>
      </c>
      <c r="E605" s="17">
        <v>914.76900000000001</v>
      </c>
      <c r="F605" s="17">
        <v>919.37800000000004</v>
      </c>
      <c r="G605" s="17">
        <v>933.928</v>
      </c>
      <c r="H605" s="17">
        <v>932.75599999999997</v>
      </c>
      <c r="I605" s="17">
        <v>913.30799999999999</v>
      </c>
      <c r="J605" s="17">
        <v>907.61500000000001</v>
      </c>
      <c r="K605" s="17">
        <v>916.26499999999999</v>
      </c>
      <c r="L605" s="17">
        <v>913.58100000000002</v>
      </c>
      <c r="M605" s="17">
        <v>894.09500000000003</v>
      </c>
      <c r="N605" s="17">
        <v>886.56</v>
      </c>
      <c r="O605" s="17">
        <v>967.44899999999996</v>
      </c>
      <c r="P605" s="17">
        <v>945.28</v>
      </c>
      <c r="Q605" s="17">
        <v>929.14099999999996</v>
      </c>
      <c r="R605" s="17">
        <v>934.78800000000001</v>
      </c>
      <c r="S605" s="17">
        <v>948.62900000000002</v>
      </c>
      <c r="T605" s="17">
        <v>1018.33</v>
      </c>
      <c r="U605" s="17">
        <v>975.70799999999997</v>
      </c>
      <c r="V605" s="17">
        <v>941.81600000000003</v>
      </c>
      <c r="W605" s="17">
        <v>905.58699999999999</v>
      </c>
      <c r="X605" s="17">
        <v>940.86900000000003</v>
      </c>
      <c r="Y605" s="17">
        <v>926.66800000000001</v>
      </c>
      <c r="Z605" s="17">
        <v>952.30200000000002</v>
      </c>
      <c r="AA605" s="17">
        <v>986.63800000000003</v>
      </c>
      <c r="AB605" s="17">
        <v>908.97699999999998</v>
      </c>
      <c r="AC605" s="17">
        <v>951.77700000000004</v>
      </c>
      <c r="AD605" s="17">
        <v>987.11699999999996</v>
      </c>
      <c r="AE605" s="17">
        <v>995.21</v>
      </c>
      <c r="AF605" s="17">
        <v>972.60400000000004</v>
      </c>
      <c r="AG605" s="17">
        <v>988.74300000000005</v>
      </c>
      <c r="AH605" s="17">
        <v>988.74300000000005</v>
      </c>
      <c r="AI605" s="17">
        <v>988.74300000000005</v>
      </c>
      <c r="AJ605" s="17">
        <v>963.49400000000003</v>
      </c>
      <c r="AK605" s="17">
        <v>979.57899999999995</v>
      </c>
      <c r="AL605" s="17">
        <v>982.47699999999998</v>
      </c>
      <c r="AM605" s="17">
        <v>1014.23</v>
      </c>
      <c r="AN605" s="17">
        <v>1014.23</v>
      </c>
      <c r="AO605" s="17">
        <v>1012.95</v>
      </c>
      <c r="AP605" s="17">
        <v>1019.24</v>
      </c>
    </row>
    <row r="606" spans="1:42" x14ac:dyDescent="0.35">
      <c r="A606" s="52"/>
      <c r="B606" s="17">
        <v>877.697</v>
      </c>
      <c r="C606" s="17">
        <v>877.697</v>
      </c>
      <c r="D606" s="17">
        <v>912.59500000000003</v>
      </c>
      <c r="E606" s="17">
        <v>915.05200000000002</v>
      </c>
      <c r="F606" s="17">
        <v>919.65099999999995</v>
      </c>
      <c r="G606" s="17">
        <v>934.29300000000001</v>
      </c>
      <c r="H606" s="17">
        <v>932.93100000000004</v>
      </c>
      <c r="I606" s="17">
        <v>914.00400000000002</v>
      </c>
      <c r="J606" s="17">
        <v>908.48699999999997</v>
      </c>
      <c r="K606" s="17">
        <v>916.32799999999997</v>
      </c>
      <c r="L606" s="17">
        <v>913.63599999999997</v>
      </c>
      <c r="M606" s="17">
        <v>894.68600000000004</v>
      </c>
      <c r="N606" s="17">
        <v>887.33699999999999</v>
      </c>
      <c r="O606" s="17">
        <v>967.45299999999997</v>
      </c>
      <c r="P606" s="17">
        <v>945.36900000000003</v>
      </c>
      <c r="Q606" s="17">
        <v>929.721</v>
      </c>
      <c r="R606" s="17">
        <v>935.36199999999997</v>
      </c>
      <c r="S606" s="17">
        <v>948.63099999999997</v>
      </c>
      <c r="T606" s="17">
        <v>1018.86</v>
      </c>
      <c r="U606" s="17">
        <v>975.78800000000001</v>
      </c>
      <c r="V606" s="17">
        <v>941.86599999999999</v>
      </c>
      <c r="W606" s="17">
        <v>905.63499999999999</v>
      </c>
      <c r="X606" s="17">
        <v>941.06799999999998</v>
      </c>
      <c r="Y606" s="17">
        <v>928.33</v>
      </c>
      <c r="Z606" s="17">
        <v>953.404</v>
      </c>
      <c r="AA606" s="17">
        <v>986.98</v>
      </c>
      <c r="AB606" s="17">
        <v>909.90599999999995</v>
      </c>
      <c r="AC606" s="17">
        <v>951.92899999999997</v>
      </c>
      <c r="AD606" s="17">
        <v>987.37900000000002</v>
      </c>
      <c r="AE606" s="17">
        <v>996.56700000000001</v>
      </c>
      <c r="AF606" s="17">
        <v>973.322</v>
      </c>
      <c r="AG606" s="17">
        <v>989.05899999999997</v>
      </c>
      <c r="AH606" s="17">
        <v>989.05899999999997</v>
      </c>
      <c r="AI606" s="17">
        <v>989.05899999999997</v>
      </c>
      <c r="AJ606" s="17">
        <v>964.15700000000004</v>
      </c>
      <c r="AK606" s="17">
        <v>981.38400000000001</v>
      </c>
      <c r="AL606" s="17">
        <v>983.36400000000003</v>
      </c>
      <c r="AM606" s="17">
        <v>1014.77</v>
      </c>
      <c r="AN606" s="17">
        <v>1014.77</v>
      </c>
      <c r="AO606" s="17">
        <v>1013.03</v>
      </c>
      <c r="AP606" s="17">
        <v>1019.88</v>
      </c>
    </row>
    <row r="607" spans="1:42" x14ac:dyDescent="0.35">
      <c r="A607" s="52"/>
      <c r="B607" s="17">
        <v>877.75800000000004</v>
      </c>
      <c r="C607" s="17">
        <v>877.75800000000004</v>
      </c>
      <c r="D607" s="17">
        <v>912.92499999999995</v>
      </c>
      <c r="E607" s="17">
        <v>915.56500000000005</v>
      </c>
      <c r="F607" s="17">
        <v>919.73400000000004</v>
      </c>
      <c r="G607" s="17">
        <v>934.38</v>
      </c>
      <c r="H607" s="17">
        <v>933.57799999999997</v>
      </c>
      <c r="I607" s="17">
        <v>914.85500000000002</v>
      </c>
      <c r="J607" s="17">
        <v>908.67399999999998</v>
      </c>
      <c r="K607" s="17">
        <v>916.798</v>
      </c>
      <c r="L607" s="17">
        <v>913.77599999999995</v>
      </c>
      <c r="M607" s="17">
        <v>894.74199999999996</v>
      </c>
      <c r="N607" s="17">
        <v>887.47199999999998</v>
      </c>
      <c r="O607" s="17">
        <v>968.15599999999995</v>
      </c>
      <c r="P607" s="17">
        <v>945.50900000000001</v>
      </c>
      <c r="Q607" s="17">
        <v>929.83</v>
      </c>
      <c r="R607" s="17">
        <v>935.53899999999999</v>
      </c>
      <c r="S607" s="17">
        <v>948.86599999999999</v>
      </c>
      <c r="T607" s="17">
        <v>1020.15</v>
      </c>
      <c r="U607" s="17">
        <v>975.81299999999999</v>
      </c>
      <c r="V607" s="17">
        <v>942.048</v>
      </c>
      <c r="W607" s="17">
        <v>906.59299999999996</v>
      </c>
      <c r="X607" s="17">
        <v>941.34799999999996</v>
      </c>
      <c r="Y607" s="17">
        <v>929.51</v>
      </c>
      <c r="Z607" s="17">
        <v>953.41099999999994</v>
      </c>
      <c r="AA607" s="17">
        <v>987.29499999999996</v>
      </c>
      <c r="AB607" s="17">
        <v>910.005</v>
      </c>
      <c r="AC607" s="17">
        <v>952.18399999999997</v>
      </c>
      <c r="AD607" s="17">
        <v>987.95</v>
      </c>
      <c r="AE607" s="17">
        <v>996.58399999999995</v>
      </c>
      <c r="AF607" s="17">
        <v>974.28800000000001</v>
      </c>
      <c r="AG607" s="17">
        <v>989.19500000000005</v>
      </c>
      <c r="AH607" s="17">
        <v>989.19500000000005</v>
      </c>
      <c r="AI607" s="17">
        <v>989.19500000000005</v>
      </c>
      <c r="AJ607" s="17">
        <v>964.16600000000005</v>
      </c>
      <c r="AK607" s="17">
        <v>982.43499999999995</v>
      </c>
      <c r="AL607" s="17">
        <v>983.59699999999998</v>
      </c>
      <c r="AM607" s="17">
        <v>1016.14</v>
      </c>
      <c r="AN607" s="17">
        <v>1016.14</v>
      </c>
      <c r="AO607" s="17">
        <v>1013.28</v>
      </c>
      <c r="AP607" s="17">
        <v>1020.72</v>
      </c>
    </row>
    <row r="608" spans="1:42" x14ac:dyDescent="0.35">
      <c r="A608" s="52"/>
      <c r="B608" s="17">
        <v>877.97799999999995</v>
      </c>
      <c r="C608" s="17">
        <v>877.97799999999995</v>
      </c>
      <c r="D608" s="17">
        <v>913.60599999999999</v>
      </c>
      <c r="E608" s="17">
        <v>916.08299999999997</v>
      </c>
      <c r="F608" s="17">
        <v>921.28099999999995</v>
      </c>
      <c r="G608" s="17">
        <v>935.00300000000004</v>
      </c>
      <c r="H608" s="17">
        <v>933.66800000000001</v>
      </c>
      <c r="I608" s="17">
        <v>916.255</v>
      </c>
      <c r="J608" s="17">
        <v>909.00699999999995</v>
      </c>
      <c r="K608" s="17">
        <v>917.09500000000003</v>
      </c>
      <c r="L608" s="17">
        <v>914.66200000000003</v>
      </c>
      <c r="M608" s="17">
        <v>894.78300000000002</v>
      </c>
      <c r="N608" s="17">
        <v>887.62099999999998</v>
      </c>
      <c r="O608" s="17">
        <v>968.72699999999998</v>
      </c>
      <c r="P608" s="17">
        <v>945.52200000000005</v>
      </c>
      <c r="Q608" s="17">
        <v>930.33299999999997</v>
      </c>
      <c r="R608" s="17">
        <v>935.77700000000004</v>
      </c>
      <c r="S608" s="17">
        <v>949.64200000000005</v>
      </c>
      <c r="T608" s="17">
        <v>1020.99</v>
      </c>
      <c r="U608" s="17">
        <v>976.39599999999996</v>
      </c>
      <c r="V608" s="17">
        <v>942.91499999999996</v>
      </c>
      <c r="W608" s="17">
        <v>907.37400000000002</v>
      </c>
      <c r="X608" s="17">
        <v>941.90599999999995</v>
      </c>
      <c r="Y608" s="17">
        <v>930.14700000000005</v>
      </c>
      <c r="Z608" s="17">
        <v>953.60199999999998</v>
      </c>
      <c r="AA608" s="17">
        <v>987.31399999999996</v>
      </c>
      <c r="AB608" s="17">
        <v>910.80499999999995</v>
      </c>
      <c r="AC608" s="17">
        <v>954.55</v>
      </c>
      <c r="AD608" s="17">
        <v>988.67600000000004</v>
      </c>
      <c r="AE608" s="17">
        <v>997.02800000000002</v>
      </c>
      <c r="AF608" s="17">
        <v>974.65700000000004</v>
      </c>
      <c r="AG608" s="17">
        <v>989.21699999999998</v>
      </c>
      <c r="AH608" s="17">
        <v>989.21699999999998</v>
      </c>
      <c r="AI608" s="17">
        <v>989.21699999999998</v>
      </c>
      <c r="AJ608" s="17">
        <v>964.81899999999996</v>
      </c>
      <c r="AK608" s="17">
        <v>982.44500000000005</v>
      </c>
      <c r="AL608" s="17">
        <v>983.61400000000003</v>
      </c>
      <c r="AM608" s="17">
        <v>1016.6</v>
      </c>
      <c r="AN608" s="17">
        <v>1016.6</v>
      </c>
      <c r="AO608" s="17">
        <v>1013.57</v>
      </c>
      <c r="AP608" s="17">
        <v>1020.99</v>
      </c>
    </row>
    <row r="609" spans="1:42" x14ac:dyDescent="0.35">
      <c r="A609" s="52"/>
      <c r="B609" s="17">
        <v>878.34400000000005</v>
      </c>
      <c r="C609" s="17">
        <v>878.34400000000005</v>
      </c>
      <c r="D609" s="17">
        <v>913.61900000000003</v>
      </c>
      <c r="E609" s="17">
        <v>916.09199999999998</v>
      </c>
      <c r="F609" s="17">
        <v>921.67499999999995</v>
      </c>
      <c r="G609" s="17">
        <v>935.202</v>
      </c>
      <c r="H609" s="17">
        <v>934.43299999999999</v>
      </c>
      <c r="I609" s="17">
        <v>916.84799999999996</v>
      </c>
      <c r="J609" s="17">
        <v>909.74</v>
      </c>
      <c r="K609" s="17">
        <v>917.36699999999996</v>
      </c>
      <c r="L609" s="17">
        <v>914.97699999999998</v>
      </c>
      <c r="M609" s="17">
        <v>894.80700000000002</v>
      </c>
      <c r="N609" s="17">
        <v>888.61400000000003</v>
      </c>
      <c r="O609" s="17">
        <v>968.80799999999999</v>
      </c>
      <c r="P609" s="17">
        <v>945.87900000000002</v>
      </c>
      <c r="Q609" s="17">
        <v>931.29700000000003</v>
      </c>
      <c r="R609" s="17">
        <v>935.89300000000003</v>
      </c>
      <c r="S609" s="17">
        <v>950.37800000000004</v>
      </c>
      <c r="T609" s="17">
        <v>1021.21</v>
      </c>
      <c r="U609" s="17">
        <v>976.42600000000004</v>
      </c>
      <c r="V609" s="17">
        <v>943.17600000000004</v>
      </c>
      <c r="W609" s="17">
        <v>907.76</v>
      </c>
      <c r="X609" s="17">
        <v>943.13599999999997</v>
      </c>
      <c r="Y609" s="17">
        <v>930.50400000000002</v>
      </c>
      <c r="Z609" s="17">
        <v>953.92</v>
      </c>
      <c r="AA609" s="17">
        <v>987.57799999999997</v>
      </c>
      <c r="AB609" s="17">
        <v>911.62800000000004</v>
      </c>
      <c r="AC609" s="17">
        <v>954.79200000000003</v>
      </c>
      <c r="AD609" s="17">
        <v>990.80200000000002</v>
      </c>
      <c r="AE609" s="17">
        <v>997.06799999999998</v>
      </c>
      <c r="AF609" s="17">
        <v>974.78399999999999</v>
      </c>
      <c r="AG609" s="17">
        <v>989.24099999999999</v>
      </c>
      <c r="AH609" s="17">
        <v>989.24099999999999</v>
      </c>
      <c r="AI609" s="17">
        <v>989.24099999999999</v>
      </c>
      <c r="AJ609" s="17">
        <v>966.01199999999994</v>
      </c>
      <c r="AK609" s="17">
        <v>983.49800000000005</v>
      </c>
      <c r="AL609" s="17">
        <v>984.08500000000004</v>
      </c>
      <c r="AM609" s="17">
        <v>1017.42</v>
      </c>
      <c r="AN609" s="17">
        <v>1017.42</v>
      </c>
      <c r="AO609" s="17">
        <v>1013.88</v>
      </c>
      <c r="AP609" s="17">
        <v>1021.86</v>
      </c>
    </row>
    <row r="610" spans="1:42" x14ac:dyDescent="0.35">
      <c r="A610" s="52"/>
      <c r="B610" s="17">
        <v>878.80799999999999</v>
      </c>
      <c r="C610" s="17">
        <v>878.80799999999999</v>
      </c>
      <c r="D610" s="17">
        <v>915.11300000000006</v>
      </c>
      <c r="E610" s="17">
        <v>917.40200000000004</v>
      </c>
      <c r="F610" s="17">
        <v>921.76099999999997</v>
      </c>
      <c r="G610" s="17">
        <v>935.24800000000005</v>
      </c>
      <c r="H610" s="17">
        <v>934.44299999999998</v>
      </c>
      <c r="I610" s="17">
        <v>916.92600000000004</v>
      </c>
      <c r="J610" s="17">
        <v>910.45399999999995</v>
      </c>
      <c r="K610" s="17">
        <v>917.37</v>
      </c>
      <c r="L610" s="17">
        <v>915.44899999999996</v>
      </c>
      <c r="M610" s="17">
        <v>895.18799999999999</v>
      </c>
      <c r="N610" s="17">
        <v>889.12099999999998</v>
      </c>
      <c r="O610" s="17">
        <v>969.22699999999998</v>
      </c>
      <c r="P610" s="17">
        <v>947.56</v>
      </c>
      <c r="Q610" s="17">
        <v>932.21799999999996</v>
      </c>
      <c r="R610" s="17">
        <v>936.32799999999997</v>
      </c>
      <c r="S610" s="17">
        <v>950.71900000000005</v>
      </c>
      <c r="T610" s="17">
        <v>1021.33</v>
      </c>
      <c r="U610" s="17">
        <v>976.46500000000003</v>
      </c>
      <c r="V610" s="17">
        <v>944.11800000000005</v>
      </c>
      <c r="W610" s="17">
        <v>908.30600000000004</v>
      </c>
      <c r="X610" s="17">
        <v>943.41800000000001</v>
      </c>
      <c r="Y610" s="17">
        <v>931.35299999999995</v>
      </c>
      <c r="Z610" s="17">
        <v>954.39499999999998</v>
      </c>
      <c r="AA610" s="17">
        <v>989.00800000000004</v>
      </c>
      <c r="AB610" s="17">
        <v>911.99099999999999</v>
      </c>
      <c r="AC610" s="17">
        <v>955.98800000000006</v>
      </c>
      <c r="AD610" s="17">
        <v>991.00199999999995</v>
      </c>
      <c r="AE610" s="17">
        <v>997.74199999999996</v>
      </c>
      <c r="AF610" s="17">
        <v>974.98199999999997</v>
      </c>
      <c r="AG610" s="17">
        <v>989.57799999999997</v>
      </c>
      <c r="AH610" s="17">
        <v>989.57799999999997</v>
      </c>
      <c r="AI610" s="17">
        <v>989.57799999999997</v>
      </c>
      <c r="AJ610" s="17">
        <v>966.452</v>
      </c>
      <c r="AK610" s="17">
        <v>983.72699999999998</v>
      </c>
      <c r="AL610" s="17">
        <v>984.66399999999999</v>
      </c>
      <c r="AM610" s="17">
        <v>1018.61</v>
      </c>
      <c r="AN610" s="17">
        <v>1018.61</v>
      </c>
      <c r="AO610" s="17">
        <v>1014.51</v>
      </c>
      <c r="AP610" s="17">
        <v>1022.06</v>
      </c>
    </row>
    <row r="611" spans="1:42" x14ac:dyDescent="0.35">
      <c r="A611" s="52"/>
      <c r="B611" s="17">
        <v>879.07799999999997</v>
      </c>
      <c r="C611" s="17">
        <v>879.07799999999997</v>
      </c>
      <c r="D611" s="17">
        <v>915.91700000000003</v>
      </c>
      <c r="E611" s="17">
        <v>917.58399999999995</v>
      </c>
      <c r="F611" s="17">
        <v>921.80399999999997</v>
      </c>
      <c r="G611" s="17">
        <v>935.39700000000005</v>
      </c>
      <c r="H611" s="17">
        <v>935.37300000000005</v>
      </c>
      <c r="I611" s="17">
        <v>917.221</v>
      </c>
      <c r="J611" s="17">
        <v>910.81200000000001</v>
      </c>
      <c r="K611" s="17">
        <v>917.38800000000003</v>
      </c>
      <c r="L611" s="17">
        <v>915.56799999999998</v>
      </c>
      <c r="M611" s="17">
        <v>895.21</v>
      </c>
      <c r="N611" s="17">
        <v>889.279</v>
      </c>
      <c r="O611" s="17">
        <v>969.26499999999999</v>
      </c>
      <c r="P611" s="17">
        <v>948.00199999999995</v>
      </c>
      <c r="Q611" s="17">
        <v>932.23299999999995</v>
      </c>
      <c r="R611" s="17">
        <v>936.48299999999995</v>
      </c>
      <c r="S611" s="17">
        <v>951.74099999999999</v>
      </c>
      <c r="T611" s="17">
        <v>1021.67</v>
      </c>
      <c r="U611" s="17">
        <v>976.625</v>
      </c>
      <c r="V611" s="17">
        <v>944.12199999999996</v>
      </c>
      <c r="W611" s="17">
        <v>908.68499999999995</v>
      </c>
      <c r="X611" s="17">
        <v>943.46600000000001</v>
      </c>
      <c r="Y611" s="17">
        <v>931.52099999999996</v>
      </c>
      <c r="Z611" s="17">
        <v>954.827</v>
      </c>
      <c r="AA611" s="17">
        <v>989.06700000000001</v>
      </c>
      <c r="AB611" s="17">
        <v>913.40700000000004</v>
      </c>
      <c r="AC611" s="17">
        <v>958.05700000000002</v>
      </c>
      <c r="AD611" s="17">
        <v>991.64700000000005</v>
      </c>
      <c r="AE611" s="17">
        <v>998.34400000000005</v>
      </c>
      <c r="AF611" s="17">
        <v>975.44299999999998</v>
      </c>
      <c r="AG611" s="17">
        <v>989.89800000000002</v>
      </c>
      <c r="AH611" s="17">
        <v>989.89800000000002</v>
      </c>
      <c r="AI611" s="17">
        <v>989.89800000000002</v>
      </c>
      <c r="AJ611" s="17">
        <v>966.61099999999999</v>
      </c>
      <c r="AK611" s="17">
        <v>984.13300000000004</v>
      </c>
      <c r="AL611" s="17">
        <v>985.49599999999998</v>
      </c>
      <c r="AM611" s="17">
        <v>1020.93</v>
      </c>
      <c r="AN611" s="17">
        <v>1020.93</v>
      </c>
      <c r="AO611" s="17">
        <v>1014.69</v>
      </c>
      <c r="AP611" s="17">
        <v>1022.58</v>
      </c>
    </row>
    <row r="612" spans="1:42" x14ac:dyDescent="0.35">
      <c r="A612" s="52"/>
      <c r="B612" s="17">
        <v>879.13400000000001</v>
      </c>
      <c r="C612" s="17">
        <v>879.13400000000001</v>
      </c>
      <c r="D612" s="17">
        <v>916.27700000000004</v>
      </c>
      <c r="E612" s="17">
        <v>919.01199999999994</v>
      </c>
      <c r="F612" s="17">
        <v>922.11699999999996</v>
      </c>
      <c r="G612" s="17">
        <v>936.13699999999994</v>
      </c>
      <c r="H612" s="17">
        <v>935.48199999999997</v>
      </c>
      <c r="I612" s="17">
        <v>917.36099999999999</v>
      </c>
      <c r="J612" s="17">
        <v>911.14800000000002</v>
      </c>
      <c r="K612" s="17">
        <v>917.39200000000005</v>
      </c>
      <c r="L612" s="17">
        <v>915.70699999999999</v>
      </c>
      <c r="M612" s="17">
        <v>895.29200000000003</v>
      </c>
      <c r="N612" s="17">
        <v>889.74099999999999</v>
      </c>
      <c r="O612" s="17">
        <v>969.33500000000004</v>
      </c>
      <c r="P612" s="17">
        <v>948.21100000000001</v>
      </c>
      <c r="Q612" s="17">
        <v>932.25199999999995</v>
      </c>
      <c r="R612" s="17">
        <v>936.63400000000001</v>
      </c>
      <c r="S612" s="17">
        <v>951.98699999999997</v>
      </c>
      <c r="T612" s="17">
        <v>1021.69</v>
      </c>
      <c r="U612" s="17">
        <v>977.02499999999998</v>
      </c>
      <c r="V612" s="17">
        <v>944.47</v>
      </c>
      <c r="W612" s="17">
        <v>910.02599999999995</v>
      </c>
      <c r="X612" s="17">
        <v>943.74900000000002</v>
      </c>
      <c r="Y612" s="17">
        <v>931.94799999999998</v>
      </c>
      <c r="Z612" s="17">
        <v>955.27599999999995</v>
      </c>
      <c r="AA612" s="17">
        <v>989.51</v>
      </c>
      <c r="AB612" s="17">
        <v>913.47299999999996</v>
      </c>
      <c r="AC612" s="17">
        <v>959.26099999999997</v>
      </c>
      <c r="AD612" s="17">
        <v>992.53399999999999</v>
      </c>
      <c r="AE612" s="17">
        <v>998.42</v>
      </c>
      <c r="AF612" s="17">
        <v>975.60400000000004</v>
      </c>
      <c r="AG612" s="17">
        <v>990.29300000000001</v>
      </c>
      <c r="AH612" s="17">
        <v>990.29300000000001</v>
      </c>
      <c r="AI612" s="17">
        <v>990.29300000000001</v>
      </c>
      <c r="AJ612" s="17">
        <v>966.93899999999996</v>
      </c>
      <c r="AK612" s="17">
        <v>985.12300000000005</v>
      </c>
      <c r="AL612" s="17">
        <v>985.68700000000001</v>
      </c>
      <c r="AM612" s="17">
        <v>1021.67</v>
      </c>
      <c r="AN612" s="17">
        <v>1021.67</v>
      </c>
      <c r="AO612" s="17">
        <v>1015.52</v>
      </c>
      <c r="AP612" s="17">
        <v>1022.92</v>
      </c>
    </row>
    <row r="613" spans="1:42" x14ac:dyDescent="0.35">
      <c r="A613" s="52"/>
      <c r="B613" s="17">
        <v>879.30100000000004</v>
      </c>
      <c r="C613" s="17">
        <v>879.30100000000004</v>
      </c>
      <c r="D613" s="17">
        <v>916.41399999999999</v>
      </c>
      <c r="E613" s="17">
        <v>919.01400000000001</v>
      </c>
      <c r="F613" s="17">
        <v>923.71299999999997</v>
      </c>
      <c r="G613" s="17">
        <v>936.447</v>
      </c>
      <c r="H613" s="17">
        <v>935.80499999999995</v>
      </c>
      <c r="I613" s="17">
        <v>917.42</v>
      </c>
      <c r="J613" s="17">
        <v>911.70699999999999</v>
      </c>
      <c r="K613" s="17">
        <v>918.18499999999995</v>
      </c>
      <c r="L613" s="17">
        <v>916.274</v>
      </c>
      <c r="M613" s="17">
        <v>895.64200000000005</v>
      </c>
      <c r="N613" s="17">
        <v>890.02</v>
      </c>
      <c r="O613" s="17">
        <v>969.36099999999999</v>
      </c>
      <c r="P613" s="17">
        <v>948.43299999999999</v>
      </c>
      <c r="Q613" s="17">
        <v>932.57100000000003</v>
      </c>
      <c r="R613" s="17">
        <v>936.91700000000003</v>
      </c>
      <c r="S613" s="17">
        <v>952.56899999999996</v>
      </c>
      <c r="T613" s="17">
        <v>1022.21</v>
      </c>
      <c r="U613" s="17">
        <v>977.17</v>
      </c>
      <c r="V613" s="17">
        <v>944.64099999999996</v>
      </c>
      <c r="W613" s="17">
        <v>910.19299999999998</v>
      </c>
      <c r="X613" s="17">
        <v>944.53200000000004</v>
      </c>
      <c r="Y613" s="17">
        <v>932.30499999999995</v>
      </c>
      <c r="Z613" s="17">
        <v>955.32299999999998</v>
      </c>
      <c r="AA613" s="17">
        <v>990.69200000000001</v>
      </c>
      <c r="AB613" s="17">
        <v>913.47400000000005</v>
      </c>
      <c r="AC613" s="17">
        <v>959.62</v>
      </c>
      <c r="AD613" s="17">
        <v>992.55100000000004</v>
      </c>
      <c r="AE613" s="17">
        <v>998.43299999999999</v>
      </c>
      <c r="AF613" s="17">
        <v>976.22</v>
      </c>
      <c r="AG613" s="17">
        <v>990.51599999999996</v>
      </c>
      <c r="AH613" s="17">
        <v>990.51599999999996</v>
      </c>
      <c r="AI613" s="17">
        <v>990.51599999999996</v>
      </c>
      <c r="AJ613" s="17">
        <v>968.18899999999996</v>
      </c>
      <c r="AK613" s="17">
        <v>986.43299999999999</v>
      </c>
      <c r="AL613" s="17">
        <v>985.92600000000004</v>
      </c>
      <c r="AM613" s="17">
        <v>1021.92</v>
      </c>
      <c r="AN613" s="17">
        <v>1021.92</v>
      </c>
      <c r="AO613" s="17">
        <v>1015.94</v>
      </c>
      <c r="AP613" s="17">
        <v>1023.07</v>
      </c>
    </row>
    <row r="614" spans="1:42" x14ac:dyDescent="0.35">
      <c r="A614" s="52"/>
      <c r="B614" s="17">
        <v>881.20299999999997</v>
      </c>
      <c r="C614" s="17">
        <v>881.20299999999997</v>
      </c>
      <c r="D614" s="17">
        <v>916.54399999999998</v>
      </c>
      <c r="E614" s="17">
        <v>920.54100000000005</v>
      </c>
      <c r="F614" s="17">
        <v>924.10500000000002</v>
      </c>
      <c r="G614" s="17">
        <v>936.67600000000004</v>
      </c>
      <c r="H614" s="17">
        <v>936.02099999999996</v>
      </c>
      <c r="I614" s="17">
        <v>918.78499999999997</v>
      </c>
      <c r="J614" s="17">
        <v>912.34299999999996</v>
      </c>
      <c r="K614" s="17">
        <v>919.13900000000001</v>
      </c>
      <c r="L614" s="17">
        <v>916.41600000000005</v>
      </c>
      <c r="M614" s="17">
        <v>895.95</v>
      </c>
      <c r="N614" s="17">
        <v>890.24099999999999</v>
      </c>
      <c r="O614" s="17">
        <v>970.28099999999995</v>
      </c>
      <c r="P614" s="17">
        <v>949.69600000000003</v>
      </c>
      <c r="Q614" s="17">
        <v>932.83699999999999</v>
      </c>
      <c r="R614" s="17">
        <v>936.92899999999997</v>
      </c>
      <c r="S614" s="17">
        <v>952.79600000000005</v>
      </c>
      <c r="T614" s="17">
        <v>1022.74</v>
      </c>
      <c r="U614" s="17">
        <v>977.54899999999998</v>
      </c>
      <c r="V614" s="17">
        <v>945.09799999999996</v>
      </c>
      <c r="W614" s="17">
        <v>911.29200000000003</v>
      </c>
      <c r="X614" s="17">
        <v>944.76</v>
      </c>
      <c r="Y614" s="17">
        <v>932.55200000000002</v>
      </c>
      <c r="Z614" s="17">
        <v>956.08399999999995</v>
      </c>
      <c r="AA614" s="17">
        <v>990.70600000000002</v>
      </c>
      <c r="AB614" s="17">
        <v>913.58299999999997</v>
      </c>
      <c r="AC614" s="17">
        <v>959.98500000000001</v>
      </c>
      <c r="AD614" s="17">
        <v>992.98599999999999</v>
      </c>
      <c r="AE614" s="17">
        <v>1000.1</v>
      </c>
      <c r="AF614" s="17">
        <v>976.38499999999999</v>
      </c>
      <c r="AG614" s="17">
        <v>990.52099999999996</v>
      </c>
      <c r="AH614" s="17">
        <v>990.52099999999996</v>
      </c>
      <c r="AI614" s="17">
        <v>990.52099999999996</v>
      </c>
      <c r="AJ614" s="17">
        <v>970.18100000000004</v>
      </c>
      <c r="AK614" s="17">
        <v>988.13199999999995</v>
      </c>
      <c r="AL614" s="17">
        <v>986.01099999999997</v>
      </c>
      <c r="AM614" s="17">
        <v>1022.16</v>
      </c>
      <c r="AN614" s="17">
        <v>1022.16</v>
      </c>
      <c r="AO614" s="17">
        <v>1016.93</v>
      </c>
      <c r="AP614" s="17">
        <v>1025.33</v>
      </c>
    </row>
    <row r="615" spans="1:42" x14ac:dyDescent="0.35">
      <c r="A615" s="52"/>
      <c r="B615" s="17">
        <v>881.83299999999997</v>
      </c>
      <c r="C615" s="17">
        <v>881.83299999999997</v>
      </c>
      <c r="D615" s="17">
        <v>917.21100000000001</v>
      </c>
      <c r="E615" s="17">
        <v>921.51</v>
      </c>
      <c r="F615" s="17">
        <v>924.18799999999999</v>
      </c>
      <c r="G615" s="17">
        <v>936.97400000000005</v>
      </c>
      <c r="H615" s="17">
        <v>936.29300000000001</v>
      </c>
      <c r="I615" s="17">
        <v>918.93600000000004</v>
      </c>
      <c r="J615" s="17">
        <v>912.37300000000005</v>
      </c>
      <c r="K615" s="17">
        <v>919.32299999999998</v>
      </c>
      <c r="L615" s="17">
        <v>917.11199999999997</v>
      </c>
      <c r="M615" s="17">
        <v>896.03399999999999</v>
      </c>
      <c r="N615" s="17">
        <v>891.41399999999999</v>
      </c>
      <c r="O615" s="17">
        <v>970.32500000000005</v>
      </c>
      <c r="P615" s="17">
        <v>950.197</v>
      </c>
      <c r="Q615" s="17">
        <v>933.29300000000001</v>
      </c>
      <c r="R615" s="17">
        <v>937.197</v>
      </c>
      <c r="S615" s="17">
        <v>953.279</v>
      </c>
      <c r="T615" s="17">
        <v>1023.03</v>
      </c>
      <c r="U615" s="17">
        <v>978.04499999999996</v>
      </c>
      <c r="V615" s="17">
        <v>945.78300000000002</v>
      </c>
      <c r="W615" s="17">
        <v>916.21199999999999</v>
      </c>
      <c r="X615" s="17">
        <v>945.62400000000002</v>
      </c>
      <c r="Y615" s="17">
        <v>932.71400000000006</v>
      </c>
      <c r="Z615" s="17">
        <v>957.452</v>
      </c>
      <c r="AA615" s="17">
        <v>991.53200000000004</v>
      </c>
      <c r="AB615" s="17">
        <v>913.928</v>
      </c>
      <c r="AC615" s="17">
        <v>961.09400000000005</v>
      </c>
      <c r="AD615" s="17">
        <v>994.75300000000004</v>
      </c>
      <c r="AE615" s="17">
        <v>1000.42</v>
      </c>
      <c r="AF615" s="17">
        <v>976.79700000000003</v>
      </c>
      <c r="AG615" s="17">
        <v>990.98</v>
      </c>
      <c r="AH615" s="17">
        <v>990.98</v>
      </c>
      <c r="AI615" s="17">
        <v>990.98</v>
      </c>
      <c r="AJ615" s="17">
        <v>971.17100000000005</v>
      </c>
      <c r="AK615" s="17">
        <v>988.60900000000004</v>
      </c>
      <c r="AL615" s="17">
        <v>986.05600000000004</v>
      </c>
      <c r="AM615" s="17">
        <v>1022.25</v>
      </c>
      <c r="AN615" s="17">
        <v>1022.25</v>
      </c>
      <c r="AO615" s="17">
        <v>1017.35</v>
      </c>
      <c r="AP615" s="17">
        <v>1026.92</v>
      </c>
    </row>
    <row r="616" spans="1:42" x14ac:dyDescent="0.35">
      <c r="A616" s="52"/>
      <c r="B616" s="17">
        <v>882.05499999999995</v>
      </c>
      <c r="C616" s="17">
        <v>882.05499999999995</v>
      </c>
      <c r="D616" s="17">
        <v>917.36900000000003</v>
      </c>
      <c r="E616" s="17">
        <v>922.01400000000001</v>
      </c>
      <c r="F616" s="17">
        <v>925.46400000000006</v>
      </c>
      <c r="G616" s="17">
        <v>937.15200000000004</v>
      </c>
      <c r="H616" s="17">
        <v>936.42399999999998</v>
      </c>
      <c r="I616" s="17">
        <v>919.25400000000002</v>
      </c>
      <c r="J616" s="17">
        <v>912.64200000000005</v>
      </c>
      <c r="K616" s="17">
        <v>919.87099999999998</v>
      </c>
      <c r="L616" s="17">
        <v>917.32600000000002</v>
      </c>
      <c r="M616" s="17">
        <v>897.61</v>
      </c>
      <c r="N616" s="17">
        <v>892.08900000000006</v>
      </c>
      <c r="O616" s="17">
        <v>970.85900000000004</v>
      </c>
      <c r="P616" s="17">
        <v>950.53</v>
      </c>
      <c r="Q616" s="17">
        <v>933.60400000000004</v>
      </c>
      <c r="R616" s="17">
        <v>937.58</v>
      </c>
      <c r="S616" s="17">
        <v>953.75699999999995</v>
      </c>
      <c r="T616" s="17">
        <v>1025.43</v>
      </c>
      <c r="U616" s="17">
        <v>978.09699999999998</v>
      </c>
      <c r="V616" s="17">
        <v>946.45699999999999</v>
      </c>
      <c r="W616" s="17">
        <v>916.48299999999995</v>
      </c>
      <c r="X616" s="17">
        <v>945.83500000000004</v>
      </c>
      <c r="Y616" s="17">
        <v>933.75800000000004</v>
      </c>
      <c r="Z616" s="17">
        <v>957.93499999999995</v>
      </c>
      <c r="AA616" s="17">
        <v>991.99300000000005</v>
      </c>
      <c r="AB616" s="17">
        <v>914.06299999999999</v>
      </c>
      <c r="AC616" s="17">
        <v>962.94</v>
      </c>
      <c r="AD616" s="17">
        <v>995.20699999999999</v>
      </c>
      <c r="AE616" s="17">
        <v>1001.13</v>
      </c>
      <c r="AF616" s="17">
        <v>976.86500000000001</v>
      </c>
      <c r="AG616" s="17">
        <v>991.12199999999996</v>
      </c>
      <c r="AH616" s="17">
        <v>991.12199999999996</v>
      </c>
      <c r="AI616" s="17">
        <v>991.12199999999996</v>
      </c>
      <c r="AJ616" s="17">
        <v>971.44399999999996</v>
      </c>
      <c r="AK616" s="17">
        <v>988.69500000000005</v>
      </c>
      <c r="AL616" s="17">
        <v>986.30899999999997</v>
      </c>
      <c r="AM616" s="17">
        <v>1022.4</v>
      </c>
      <c r="AN616" s="17">
        <v>1022.4</v>
      </c>
      <c r="AO616" s="17">
        <v>1017.75</v>
      </c>
      <c r="AP616" s="17">
        <v>1027.02</v>
      </c>
    </row>
    <row r="617" spans="1:42" x14ac:dyDescent="0.35">
      <c r="A617" s="52"/>
      <c r="B617" s="17">
        <v>882.65599999999995</v>
      </c>
      <c r="C617" s="17">
        <v>882.65599999999995</v>
      </c>
      <c r="D617" s="17">
        <v>917.47699999999998</v>
      </c>
      <c r="E617" s="17">
        <v>922.04899999999998</v>
      </c>
      <c r="F617" s="17">
        <v>925.76300000000003</v>
      </c>
      <c r="G617" s="17">
        <v>937.30899999999997</v>
      </c>
      <c r="H617" s="17">
        <v>936.56299999999999</v>
      </c>
      <c r="I617" s="17">
        <v>919.32899999999995</v>
      </c>
      <c r="J617" s="17">
        <v>913.36400000000003</v>
      </c>
      <c r="K617" s="17">
        <v>919.95500000000004</v>
      </c>
      <c r="L617" s="17">
        <v>917.67200000000003</v>
      </c>
      <c r="M617" s="17">
        <v>897.86900000000003</v>
      </c>
      <c r="N617" s="17">
        <v>893.08900000000006</v>
      </c>
      <c r="O617" s="17">
        <v>970.99400000000003</v>
      </c>
      <c r="P617" s="17">
        <v>951.32600000000002</v>
      </c>
      <c r="Q617" s="17">
        <v>933.86400000000003</v>
      </c>
      <c r="R617" s="17">
        <v>937.63900000000001</v>
      </c>
      <c r="S617" s="17">
        <v>954.36599999999999</v>
      </c>
      <c r="T617" s="17">
        <v>1026.58</v>
      </c>
      <c r="U617" s="17">
        <v>978.21600000000001</v>
      </c>
      <c r="V617" s="17">
        <v>946.51599999999996</v>
      </c>
      <c r="W617" s="17">
        <v>916.74</v>
      </c>
      <c r="X617" s="17">
        <v>946.21100000000001</v>
      </c>
      <c r="Y617" s="17">
        <v>934.39400000000001</v>
      </c>
      <c r="Z617" s="17">
        <v>959.30200000000002</v>
      </c>
      <c r="AA617" s="17">
        <v>992.54899999999998</v>
      </c>
      <c r="AB617" s="17">
        <v>914.73299999999995</v>
      </c>
      <c r="AC617" s="17">
        <v>963.73599999999999</v>
      </c>
      <c r="AD617" s="17">
        <v>995.21100000000001</v>
      </c>
      <c r="AE617" s="17">
        <v>1004.18</v>
      </c>
      <c r="AF617" s="17">
        <v>977.19399999999996</v>
      </c>
      <c r="AG617" s="17">
        <v>991.26599999999996</v>
      </c>
      <c r="AH617" s="17">
        <v>991.26599999999996</v>
      </c>
      <c r="AI617" s="17">
        <v>991.26599999999996</v>
      </c>
      <c r="AJ617" s="17">
        <v>971.69</v>
      </c>
      <c r="AK617" s="17">
        <v>988.71100000000001</v>
      </c>
      <c r="AL617" s="17">
        <v>987.82500000000005</v>
      </c>
      <c r="AM617" s="17">
        <v>1022.83</v>
      </c>
      <c r="AN617" s="17">
        <v>1022.83</v>
      </c>
      <c r="AO617" s="17">
        <v>1018.85</v>
      </c>
      <c r="AP617" s="17">
        <v>1028.0999999999999</v>
      </c>
    </row>
    <row r="618" spans="1:42" x14ac:dyDescent="0.35">
      <c r="A618" s="52"/>
      <c r="B618" s="17">
        <v>883.19399999999996</v>
      </c>
      <c r="C618" s="17">
        <v>883.19399999999996</v>
      </c>
      <c r="D618" s="17">
        <v>917.72400000000005</v>
      </c>
      <c r="E618" s="17">
        <v>922.97799999999995</v>
      </c>
      <c r="F618" s="17">
        <v>926.20899999999995</v>
      </c>
      <c r="G618" s="17">
        <v>938.63</v>
      </c>
      <c r="H618" s="17">
        <v>938.65300000000002</v>
      </c>
      <c r="I618" s="17">
        <v>919.70299999999997</v>
      </c>
      <c r="J618" s="17">
        <v>913.41200000000003</v>
      </c>
      <c r="K618" s="17">
        <v>920.65499999999997</v>
      </c>
      <c r="L618" s="17">
        <v>919.17</v>
      </c>
      <c r="M618" s="17">
        <v>898.15899999999999</v>
      </c>
      <c r="N618" s="17">
        <v>893.09500000000003</v>
      </c>
      <c r="O618" s="17">
        <v>971.39499999999998</v>
      </c>
      <c r="P618" s="17">
        <v>952.91300000000001</v>
      </c>
      <c r="Q618" s="17">
        <v>934.12400000000002</v>
      </c>
      <c r="R618" s="17">
        <v>938.87900000000002</v>
      </c>
      <c r="S618" s="17">
        <v>954.41499999999996</v>
      </c>
      <c r="T618" s="17">
        <v>1027.3499999999999</v>
      </c>
      <c r="U618" s="17">
        <v>978.52099999999996</v>
      </c>
      <c r="V618" s="17">
        <v>946.91200000000003</v>
      </c>
      <c r="W618" s="17">
        <v>917.66200000000003</v>
      </c>
      <c r="X618" s="17">
        <v>946.23500000000001</v>
      </c>
      <c r="Y618" s="17">
        <v>934.92700000000002</v>
      </c>
      <c r="Z618" s="17">
        <v>959.66600000000005</v>
      </c>
      <c r="AA618" s="17">
        <v>992.553</v>
      </c>
      <c r="AB618" s="17">
        <v>914.73900000000003</v>
      </c>
      <c r="AC618" s="17">
        <v>965.173</v>
      </c>
      <c r="AD618" s="17">
        <v>995.49699999999996</v>
      </c>
      <c r="AE618" s="17">
        <v>1004.88</v>
      </c>
      <c r="AF618" s="17">
        <v>977.44399999999996</v>
      </c>
      <c r="AG618" s="17">
        <v>991.46699999999998</v>
      </c>
      <c r="AH618" s="17">
        <v>991.46699999999998</v>
      </c>
      <c r="AI618" s="17">
        <v>991.46699999999998</v>
      </c>
      <c r="AJ618" s="17">
        <v>971.74900000000002</v>
      </c>
      <c r="AK618" s="17">
        <v>990.16</v>
      </c>
      <c r="AL618" s="17">
        <v>987.82799999999997</v>
      </c>
      <c r="AM618" s="17">
        <v>1022.95</v>
      </c>
      <c r="AN618" s="17">
        <v>1022.95</v>
      </c>
      <c r="AO618" s="17">
        <v>1019.31</v>
      </c>
      <c r="AP618" s="17">
        <v>1029.05</v>
      </c>
    </row>
    <row r="619" spans="1:42" x14ac:dyDescent="0.35">
      <c r="A619" s="52"/>
      <c r="B619" s="17">
        <v>883.47400000000005</v>
      </c>
      <c r="C619" s="17">
        <v>883.47400000000005</v>
      </c>
      <c r="D619" s="17">
        <v>918.351</v>
      </c>
      <c r="E619" s="17">
        <v>923.01199999999994</v>
      </c>
      <c r="F619" s="17">
        <v>926.21699999999998</v>
      </c>
      <c r="G619" s="17">
        <v>938.93499999999995</v>
      </c>
      <c r="H619" s="17">
        <v>938.65499999999997</v>
      </c>
      <c r="I619" s="17">
        <v>919.87</v>
      </c>
      <c r="J619" s="17">
        <v>914.19600000000003</v>
      </c>
      <c r="K619" s="17">
        <v>921.23400000000004</v>
      </c>
      <c r="L619" s="17">
        <v>920.33600000000001</v>
      </c>
      <c r="M619" s="17">
        <v>898.22500000000002</v>
      </c>
      <c r="N619" s="17">
        <v>893.19</v>
      </c>
      <c r="O619" s="17">
        <v>971.58100000000002</v>
      </c>
      <c r="P619" s="17">
        <v>953.73199999999997</v>
      </c>
      <c r="Q619" s="17">
        <v>934.39200000000005</v>
      </c>
      <c r="R619" s="17">
        <v>939.32299999999998</v>
      </c>
      <c r="S619" s="17">
        <v>954.49</v>
      </c>
      <c r="T619" s="17">
        <v>1029.33</v>
      </c>
      <c r="U619" s="17">
        <v>978.56399999999996</v>
      </c>
      <c r="V619" s="17">
        <v>947.38499999999999</v>
      </c>
      <c r="W619" s="17">
        <v>917.89800000000002</v>
      </c>
      <c r="X619" s="17">
        <v>947.04200000000003</v>
      </c>
      <c r="Y619" s="17">
        <v>935.32600000000002</v>
      </c>
      <c r="Z619" s="17">
        <v>959.755</v>
      </c>
      <c r="AA619" s="17">
        <v>992.71299999999997</v>
      </c>
      <c r="AB619" s="17">
        <v>914.75699999999995</v>
      </c>
      <c r="AC619" s="17">
        <v>965.572</v>
      </c>
      <c r="AD619" s="17">
        <v>996.49800000000005</v>
      </c>
      <c r="AE619" s="17">
        <v>1005.25</v>
      </c>
      <c r="AF619" s="17">
        <v>978.13400000000001</v>
      </c>
      <c r="AG619" s="17">
        <v>991.62</v>
      </c>
      <c r="AH619" s="17">
        <v>991.62</v>
      </c>
      <c r="AI619" s="17">
        <v>991.62</v>
      </c>
      <c r="AJ619" s="17">
        <v>971.77700000000004</v>
      </c>
      <c r="AK619" s="17">
        <v>990.99699999999996</v>
      </c>
      <c r="AL619" s="17">
        <v>989.101</v>
      </c>
      <c r="AM619" s="17">
        <v>1023.46</v>
      </c>
      <c r="AN619" s="17">
        <v>1023.46</v>
      </c>
      <c r="AO619" s="17">
        <v>1019.53</v>
      </c>
      <c r="AP619" s="17">
        <v>1029.24</v>
      </c>
    </row>
    <row r="620" spans="1:42" x14ac:dyDescent="0.35">
      <c r="A620" s="52"/>
      <c r="B620" s="17">
        <v>883.64200000000005</v>
      </c>
      <c r="C620" s="17">
        <v>883.64200000000005</v>
      </c>
      <c r="D620" s="17">
        <v>918.79</v>
      </c>
      <c r="E620" s="17">
        <v>923.30600000000004</v>
      </c>
      <c r="F620" s="17">
        <v>926.50099999999998</v>
      </c>
      <c r="G620" s="17">
        <v>938.98900000000003</v>
      </c>
      <c r="H620" s="17">
        <v>939.18700000000001</v>
      </c>
      <c r="I620" s="17">
        <v>920.41899999999998</v>
      </c>
      <c r="J620" s="17">
        <v>915.14</v>
      </c>
      <c r="K620" s="17">
        <v>921.28</v>
      </c>
      <c r="L620" s="17">
        <v>920.34500000000003</v>
      </c>
      <c r="M620" s="17">
        <v>898.33699999999999</v>
      </c>
      <c r="N620" s="17">
        <v>893.553</v>
      </c>
      <c r="O620" s="17">
        <v>971.94</v>
      </c>
      <c r="P620" s="17">
        <v>954.06200000000001</v>
      </c>
      <c r="Q620" s="17">
        <v>934.71500000000003</v>
      </c>
      <c r="R620" s="17">
        <v>939.77499999999998</v>
      </c>
      <c r="S620" s="17">
        <v>954.875</v>
      </c>
      <c r="T620" s="17">
        <v>1029.45</v>
      </c>
      <c r="U620" s="17">
        <v>978.70699999999999</v>
      </c>
      <c r="V620" s="17">
        <v>947.38599999999997</v>
      </c>
      <c r="W620" s="17">
        <v>917.91800000000001</v>
      </c>
      <c r="X620" s="17">
        <v>947.25599999999997</v>
      </c>
      <c r="Y620" s="17">
        <v>936.43</v>
      </c>
      <c r="Z620" s="17">
        <v>960.50400000000002</v>
      </c>
      <c r="AA620" s="17">
        <v>993.06700000000001</v>
      </c>
      <c r="AB620" s="17">
        <v>916.17899999999997</v>
      </c>
      <c r="AC620" s="17">
        <v>969.56700000000001</v>
      </c>
      <c r="AD620" s="17">
        <v>996.76700000000005</v>
      </c>
      <c r="AE620" s="17">
        <v>1005.37</v>
      </c>
      <c r="AF620" s="17">
        <v>979.77099999999996</v>
      </c>
      <c r="AG620" s="17">
        <v>991.74099999999999</v>
      </c>
      <c r="AH620" s="17">
        <v>991.74099999999999</v>
      </c>
      <c r="AI620" s="17">
        <v>991.74099999999999</v>
      </c>
      <c r="AJ620" s="17">
        <v>971.85799999999995</v>
      </c>
      <c r="AK620" s="17">
        <v>993.99199999999996</v>
      </c>
      <c r="AL620" s="17">
        <v>989.36199999999997</v>
      </c>
      <c r="AM620" s="17">
        <v>1023.86</v>
      </c>
      <c r="AN620" s="17">
        <v>1023.86</v>
      </c>
      <c r="AO620" s="17">
        <v>1019.8</v>
      </c>
      <c r="AP620" s="17">
        <v>1029.94</v>
      </c>
    </row>
    <row r="621" spans="1:42" x14ac:dyDescent="0.35">
      <c r="A621" s="52"/>
      <c r="B621" s="17">
        <v>885.97699999999998</v>
      </c>
      <c r="C621" s="17">
        <v>885.97699999999998</v>
      </c>
      <c r="D621" s="17">
        <v>919.70299999999997</v>
      </c>
      <c r="E621" s="17">
        <v>923.45799999999997</v>
      </c>
      <c r="F621" s="17">
        <v>927.28300000000002</v>
      </c>
      <c r="G621" s="17">
        <v>939.08199999999999</v>
      </c>
      <c r="H621" s="17">
        <v>940.92899999999997</v>
      </c>
      <c r="I621" s="17">
        <v>920.75099999999998</v>
      </c>
      <c r="J621" s="17">
        <v>915.23900000000003</v>
      </c>
      <c r="K621" s="17">
        <v>921.34400000000005</v>
      </c>
      <c r="L621" s="17">
        <v>920.423</v>
      </c>
      <c r="M621" s="17">
        <v>898.52499999999998</v>
      </c>
      <c r="N621" s="17">
        <v>894.52800000000002</v>
      </c>
      <c r="O621" s="17">
        <v>971.97799999999995</v>
      </c>
      <c r="P621" s="17">
        <v>955.38800000000003</v>
      </c>
      <c r="Q621" s="17">
        <v>934.88800000000003</v>
      </c>
      <c r="R621" s="17">
        <v>940.66800000000001</v>
      </c>
      <c r="S621" s="17">
        <v>955.02300000000002</v>
      </c>
      <c r="T621" s="17">
        <v>1029.74</v>
      </c>
      <c r="U621" s="17">
        <v>979.03399999999999</v>
      </c>
      <c r="V621" s="17">
        <v>947.7</v>
      </c>
      <c r="W621" s="17">
        <v>918.06600000000003</v>
      </c>
      <c r="X621" s="17">
        <v>947.28800000000001</v>
      </c>
      <c r="Y621" s="17">
        <v>937.26</v>
      </c>
      <c r="Z621" s="17">
        <v>960.78</v>
      </c>
      <c r="AA621" s="17">
        <v>993.12099999999998</v>
      </c>
      <c r="AB621" s="17">
        <v>916.24599999999998</v>
      </c>
      <c r="AC621" s="17">
        <v>970.42</v>
      </c>
      <c r="AD621" s="17">
        <v>996.81700000000001</v>
      </c>
      <c r="AE621" s="17">
        <v>1006.68</v>
      </c>
      <c r="AF621" s="17">
        <v>980.22799999999995</v>
      </c>
      <c r="AG621" s="17">
        <v>991.947</v>
      </c>
      <c r="AH621" s="17">
        <v>991.947</v>
      </c>
      <c r="AI621" s="17">
        <v>991.947</v>
      </c>
      <c r="AJ621" s="17">
        <v>972.65099999999995</v>
      </c>
      <c r="AK621" s="17">
        <v>994.99900000000002</v>
      </c>
      <c r="AL621" s="17">
        <v>989.39400000000001</v>
      </c>
      <c r="AM621" s="17">
        <v>1025.26</v>
      </c>
      <c r="AN621" s="17">
        <v>1025.26</v>
      </c>
      <c r="AO621" s="17">
        <v>1020.06</v>
      </c>
      <c r="AP621" s="17">
        <v>1030.0899999999999</v>
      </c>
    </row>
    <row r="622" spans="1:42" x14ac:dyDescent="0.35">
      <c r="A622" s="52"/>
      <c r="B622" s="17">
        <v>886.32600000000002</v>
      </c>
      <c r="C622" s="17">
        <v>886.32600000000002</v>
      </c>
      <c r="D622" s="17">
        <v>919.88099999999997</v>
      </c>
      <c r="E622" s="17">
        <v>923.91</v>
      </c>
      <c r="F622" s="17">
        <v>927.65800000000002</v>
      </c>
      <c r="G622" s="17">
        <v>939.90499999999997</v>
      </c>
      <c r="H622" s="17">
        <v>941.82600000000002</v>
      </c>
      <c r="I622" s="17">
        <v>922.23900000000003</v>
      </c>
      <c r="J622" s="17">
        <v>915.62699999999995</v>
      </c>
      <c r="K622" s="17">
        <v>921.44799999999998</v>
      </c>
      <c r="L622" s="17">
        <v>921.76900000000001</v>
      </c>
      <c r="M622" s="17">
        <v>898.78300000000002</v>
      </c>
      <c r="N622" s="17">
        <v>894.63</v>
      </c>
      <c r="O622" s="17">
        <v>972.30899999999997</v>
      </c>
      <c r="P622" s="17">
        <v>955.5</v>
      </c>
      <c r="Q622" s="17">
        <v>935.86900000000003</v>
      </c>
      <c r="R622" s="17">
        <v>941.26599999999996</v>
      </c>
      <c r="S622" s="17">
        <v>955.76400000000001</v>
      </c>
      <c r="T622" s="17">
        <v>1030.24</v>
      </c>
      <c r="U622" s="17">
        <v>979.55399999999997</v>
      </c>
      <c r="V622" s="17">
        <v>947.971</v>
      </c>
      <c r="W622" s="17">
        <v>918.25900000000001</v>
      </c>
      <c r="X622" s="17">
        <v>947.6</v>
      </c>
      <c r="Y622" s="17">
        <v>937.755</v>
      </c>
      <c r="Z622" s="17">
        <v>960.82799999999997</v>
      </c>
      <c r="AA622" s="17">
        <v>993.57299999999998</v>
      </c>
      <c r="AB622" s="17">
        <v>917.83100000000002</v>
      </c>
      <c r="AC622" s="17">
        <v>972.21500000000003</v>
      </c>
      <c r="AD622" s="17">
        <v>997.21199999999999</v>
      </c>
      <c r="AE622" s="17">
        <v>1006.79</v>
      </c>
      <c r="AF622" s="17">
        <v>980.36099999999999</v>
      </c>
      <c r="AG622" s="17">
        <v>992.03099999999995</v>
      </c>
      <c r="AH622" s="17">
        <v>992.03099999999995</v>
      </c>
      <c r="AI622" s="17">
        <v>992.03099999999995</v>
      </c>
      <c r="AJ622" s="17">
        <v>973.52499999999998</v>
      </c>
      <c r="AK622" s="17">
        <v>995.36699999999996</v>
      </c>
      <c r="AL622" s="17">
        <v>990.02499999999998</v>
      </c>
      <c r="AM622" s="17">
        <v>1025.29</v>
      </c>
      <c r="AN622" s="17">
        <v>1025.29</v>
      </c>
      <c r="AO622" s="17">
        <v>1020.6</v>
      </c>
      <c r="AP622" s="17">
        <v>1030.4100000000001</v>
      </c>
    </row>
    <row r="623" spans="1:42" x14ac:dyDescent="0.35">
      <c r="A623" s="52"/>
      <c r="B623" s="17">
        <v>887.29300000000001</v>
      </c>
      <c r="C623" s="17">
        <v>887.29300000000001</v>
      </c>
      <c r="D623" s="17">
        <v>919.91499999999996</v>
      </c>
      <c r="E623" s="17">
        <v>924.476</v>
      </c>
      <c r="F623" s="17">
        <v>928.26300000000003</v>
      </c>
      <c r="G623" s="17">
        <v>940.52499999999998</v>
      </c>
      <c r="H623" s="17">
        <v>941.88199999999995</v>
      </c>
      <c r="I623" s="17">
        <v>922.66899999999998</v>
      </c>
      <c r="J623" s="17">
        <v>916.37</v>
      </c>
      <c r="K623" s="17">
        <v>921.46799999999996</v>
      </c>
      <c r="L623" s="17">
        <v>922.47400000000005</v>
      </c>
      <c r="M623" s="17">
        <v>899.39800000000002</v>
      </c>
      <c r="N623" s="17">
        <v>895.45799999999997</v>
      </c>
      <c r="O623" s="17">
        <v>972.61900000000003</v>
      </c>
      <c r="P623" s="17">
        <v>955.63</v>
      </c>
      <c r="Q623" s="17">
        <v>935.88699999999994</v>
      </c>
      <c r="R623" s="17">
        <v>942.31100000000004</v>
      </c>
      <c r="S623" s="17">
        <v>955.81500000000005</v>
      </c>
      <c r="T623" s="17">
        <v>1030.3599999999999</v>
      </c>
      <c r="U623" s="17">
        <v>979.92</v>
      </c>
      <c r="V623" s="17">
        <v>948.30200000000002</v>
      </c>
      <c r="W623" s="17">
        <v>919.62199999999996</v>
      </c>
      <c r="X623" s="17">
        <v>947.97299999999996</v>
      </c>
      <c r="Y623" s="17">
        <v>938.30100000000004</v>
      </c>
      <c r="Z623" s="17">
        <v>961.57399999999996</v>
      </c>
      <c r="AA623" s="17">
        <v>994.27599999999995</v>
      </c>
      <c r="AB623" s="17">
        <v>919.72299999999996</v>
      </c>
      <c r="AC623" s="17">
        <v>972.69100000000003</v>
      </c>
      <c r="AD623" s="17">
        <v>997.71699999999998</v>
      </c>
      <c r="AE623" s="17">
        <v>1008.77</v>
      </c>
      <c r="AF623" s="17">
        <v>980.50900000000001</v>
      </c>
      <c r="AG623" s="17">
        <v>992.553</v>
      </c>
      <c r="AH623" s="17">
        <v>992.553</v>
      </c>
      <c r="AI623" s="17">
        <v>992.553</v>
      </c>
      <c r="AJ623" s="17">
        <v>975.83299999999997</v>
      </c>
      <c r="AK623" s="17">
        <v>997.34299999999996</v>
      </c>
      <c r="AL623" s="17">
        <v>990.39099999999996</v>
      </c>
      <c r="AM623" s="17">
        <v>1025.33</v>
      </c>
      <c r="AN623" s="17">
        <v>1025.33</v>
      </c>
      <c r="AO623" s="17">
        <v>1020.75</v>
      </c>
      <c r="AP623" s="17">
        <v>1030.6600000000001</v>
      </c>
    </row>
    <row r="624" spans="1:42" x14ac:dyDescent="0.35">
      <c r="A624" s="52"/>
      <c r="B624" s="17">
        <v>887.90800000000002</v>
      </c>
      <c r="C624" s="17">
        <v>887.90800000000002</v>
      </c>
      <c r="D624" s="17">
        <v>920.09</v>
      </c>
      <c r="E624" s="17">
        <v>924.47699999999998</v>
      </c>
      <c r="F624" s="17">
        <v>928.63499999999999</v>
      </c>
      <c r="G624" s="17">
        <v>941.13300000000004</v>
      </c>
      <c r="H624" s="17">
        <v>941.95299999999997</v>
      </c>
      <c r="I624" s="17">
        <v>923.69299999999998</v>
      </c>
      <c r="J624" s="17">
        <v>916.41899999999998</v>
      </c>
      <c r="K624" s="17">
        <v>921.49</v>
      </c>
      <c r="L624" s="17">
        <v>923.48400000000004</v>
      </c>
      <c r="M624" s="17">
        <v>899.87</v>
      </c>
      <c r="N624" s="17">
        <v>895.755</v>
      </c>
      <c r="O624" s="17">
        <v>972.99400000000003</v>
      </c>
      <c r="P624" s="17">
        <v>955.79399999999998</v>
      </c>
      <c r="Q624" s="17">
        <v>936.25599999999997</v>
      </c>
      <c r="R624" s="17">
        <v>942.88099999999997</v>
      </c>
      <c r="S624" s="17">
        <v>956.33699999999999</v>
      </c>
      <c r="T624" s="17">
        <v>1031.49</v>
      </c>
      <c r="U624" s="17">
        <v>980.46</v>
      </c>
      <c r="V624" s="17">
        <v>948.59900000000005</v>
      </c>
      <c r="W624" s="17">
        <v>920.35400000000004</v>
      </c>
      <c r="X624" s="17">
        <v>947.99</v>
      </c>
      <c r="Y624" s="17">
        <v>938.43799999999999</v>
      </c>
      <c r="Z624" s="17">
        <v>962.38900000000001</v>
      </c>
      <c r="AA624" s="17">
        <v>994.28</v>
      </c>
      <c r="AB624" s="17">
        <v>920.20100000000002</v>
      </c>
      <c r="AC624" s="17">
        <v>973.274</v>
      </c>
      <c r="AD624" s="17">
        <v>999.37199999999996</v>
      </c>
      <c r="AE624" s="17">
        <v>1010.2</v>
      </c>
      <c r="AF624" s="17">
        <v>980.63199999999995</v>
      </c>
      <c r="AG624" s="17">
        <v>992.68799999999999</v>
      </c>
      <c r="AH624" s="17">
        <v>992.68799999999999</v>
      </c>
      <c r="AI624" s="17">
        <v>992.68799999999999</v>
      </c>
      <c r="AJ624" s="17">
        <v>976.02</v>
      </c>
      <c r="AK624" s="17">
        <v>997.65099999999995</v>
      </c>
      <c r="AL624" s="17">
        <v>990.53300000000002</v>
      </c>
      <c r="AM624" s="17">
        <v>1027.3800000000001</v>
      </c>
      <c r="AN624" s="17">
        <v>1027.3800000000001</v>
      </c>
      <c r="AO624" s="17">
        <v>1022.19</v>
      </c>
      <c r="AP624" s="17">
        <v>1030.78</v>
      </c>
    </row>
    <row r="625" spans="1:42" x14ac:dyDescent="0.35">
      <c r="A625" s="52"/>
      <c r="B625" s="17">
        <v>888.24199999999996</v>
      </c>
      <c r="C625" s="17">
        <v>888.24199999999996</v>
      </c>
      <c r="D625" s="17">
        <v>920.14700000000005</v>
      </c>
      <c r="E625" s="17">
        <v>924.73299999999995</v>
      </c>
      <c r="F625" s="17">
        <v>929.23900000000003</v>
      </c>
      <c r="G625" s="17">
        <v>941.93100000000004</v>
      </c>
      <c r="H625" s="17">
        <v>942.43</v>
      </c>
      <c r="I625" s="17">
        <v>923.82899999999995</v>
      </c>
      <c r="J625" s="17">
        <v>916.45899999999995</v>
      </c>
      <c r="K625" s="17">
        <v>921.81500000000005</v>
      </c>
      <c r="L625" s="17">
        <v>923.90700000000004</v>
      </c>
      <c r="M625" s="17">
        <v>899.93200000000002</v>
      </c>
      <c r="N625" s="17">
        <v>896.18299999999999</v>
      </c>
      <c r="O625" s="17">
        <v>973.06100000000004</v>
      </c>
      <c r="P625" s="17">
        <v>955.95299999999997</v>
      </c>
      <c r="Q625" s="17">
        <v>936.36900000000003</v>
      </c>
      <c r="R625" s="17">
        <v>942.98299999999995</v>
      </c>
      <c r="S625" s="17">
        <v>956.79399999999998</v>
      </c>
      <c r="T625" s="17">
        <v>1031.8499999999999</v>
      </c>
      <c r="U625" s="17">
        <v>981.02700000000004</v>
      </c>
      <c r="V625" s="17">
        <v>949.12</v>
      </c>
      <c r="W625" s="17">
        <v>920.40899999999999</v>
      </c>
      <c r="X625" s="17">
        <v>949.01800000000003</v>
      </c>
      <c r="Y625" s="17">
        <v>938.55600000000004</v>
      </c>
      <c r="Z625" s="17">
        <v>962.93799999999999</v>
      </c>
      <c r="AA625" s="17">
        <v>994.71</v>
      </c>
      <c r="AB625" s="17">
        <v>920.68299999999999</v>
      </c>
      <c r="AC625" s="17">
        <v>975.548</v>
      </c>
      <c r="AD625" s="17">
        <v>999.69</v>
      </c>
      <c r="AE625" s="17">
        <v>1010.3</v>
      </c>
      <c r="AF625" s="17">
        <v>980.76400000000001</v>
      </c>
      <c r="AG625" s="17">
        <v>992.74199999999996</v>
      </c>
      <c r="AH625" s="17">
        <v>992.74199999999996</v>
      </c>
      <c r="AI625" s="17">
        <v>992.74199999999996</v>
      </c>
      <c r="AJ625" s="17">
        <v>976.46600000000001</v>
      </c>
      <c r="AK625" s="17">
        <v>998.06100000000004</v>
      </c>
      <c r="AL625" s="17">
        <v>991.07</v>
      </c>
      <c r="AM625" s="17">
        <v>1027.6300000000001</v>
      </c>
      <c r="AN625" s="17">
        <v>1027.6300000000001</v>
      </c>
      <c r="AO625" s="17">
        <v>1022.7</v>
      </c>
      <c r="AP625" s="17">
        <v>1031.3699999999999</v>
      </c>
    </row>
    <row r="626" spans="1:42" x14ac:dyDescent="0.35">
      <c r="A626" s="52"/>
      <c r="B626" s="17">
        <v>889.02099999999996</v>
      </c>
      <c r="C626" s="17">
        <v>889.02099999999996</v>
      </c>
      <c r="D626" s="17">
        <v>920.28</v>
      </c>
      <c r="E626" s="17">
        <v>926.04</v>
      </c>
      <c r="F626" s="17">
        <v>929.39599999999996</v>
      </c>
      <c r="G626" s="17">
        <v>942.24800000000005</v>
      </c>
      <c r="H626" s="17">
        <v>943.93</v>
      </c>
      <c r="I626" s="17">
        <v>923.87699999999995</v>
      </c>
      <c r="J626" s="17">
        <v>916.476</v>
      </c>
      <c r="K626" s="17">
        <v>921.91099999999994</v>
      </c>
      <c r="L626" s="17">
        <v>923.97</v>
      </c>
      <c r="M626" s="17">
        <v>900.03899999999999</v>
      </c>
      <c r="N626" s="17">
        <v>896.63300000000004</v>
      </c>
      <c r="O626" s="17">
        <v>973.30799999999999</v>
      </c>
      <c r="P626" s="17">
        <v>956.39499999999998</v>
      </c>
      <c r="Q626" s="17">
        <v>936.52099999999996</v>
      </c>
      <c r="R626" s="17">
        <v>943.44200000000001</v>
      </c>
      <c r="S626" s="17">
        <v>956.798</v>
      </c>
      <c r="T626" s="17">
        <v>1032.3399999999999</v>
      </c>
      <c r="U626" s="17">
        <v>981.32899999999995</v>
      </c>
      <c r="V626" s="17">
        <v>950.11699999999996</v>
      </c>
      <c r="W626" s="17">
        <v>920.44200000000001</v>
      </c>
      <c r="X626" s="17">
        <v>949.23299999999995</v>
      </c>
      <c r="Y626" s="17">
        <v>939.44</v>
      </c>
      <c r="Z626" s="17">
        <v>963.01400000000001</v>
      </c>
      <c r="AA626" s="17">
        <v>995.39599999999996</v>
      </c>
      <c r="AB626" s="17">
        <v>921.32100000000003</v>
      </c>
      <c r="AC626" s="17">
        <v>977.73599999999999</v>
      </c>
      <c r="AD626" s="17">
        <v>999.971</v>
      </c>
      <c r="AE626" s="17">
        <v>1010.4</v>
      </c>
      <c r="AF626" s="17">
        <v>980.81299999999999</v>
      </c>
      <c r="AG626" s="17">
        <v>992.98</v>
      </c>
      <c r="AH626" s="17">
        <v>992.98</v>
      </c>
      <c r="AI626" s="17">
        <v>992.98</v>
      </c>
      <c r="AJ626" s="17">
        <v>976.90300000000002</v>
      </c>
      <c r="AK626" s="17">
        <v>998.56200000000001</v>
      </c>
      <c r="AL626" s="17">
        <v>992.92899999999997</v>
      </c>
      <c r="AM626" s="17">
        <v>1028.1300000000001</v>
      </c>
      <c r="AN626" s="17">
        <v>1028.1300000000001</v>
      </c>
      <c r="AO626" s="17">
        <v>1023.12</v>
      </c>
      <c r="AP626" s="17">
        <v>1031.55</v>
      </c>
    </row>
    <row r="627" spans="1:42" x14ac:dyDescent="0.35">
      <c r="A627" s="52"/>
      <c r="B627" s="17">
        <v>889.12900000000002</v>
      </c>
      <c r="C627" s="17">
        <v>889.12900000000002</v>
      </c>
      <c r="D627" s="17">
        <v>921.43499999999995</v>
      </c>
      <c r="E627" s="17">
        <v>926.99599999999998</v>
      </c>
      <c r="F627" s="17">
        <v>929.447</v>
      </c>
      <c r="G627" s="17">
        <v>942.64400000000001</v>
      </c>
      <c r="H627" s="17">
        <v>945.03200000000004</v>
      </c>
      <c r="I627" s="17">
        <v>923.95</v>
      </c>
      <c r="J627" s="17">
        <v>917.726</v>
      </c>
      <c r="K627" s="17">
        <v>922.45699999999999</v>
      </c>
      <c r="L627" s="17">
        <v>923.97199999999998</v>
      </c>
      <c r="M627" s="17">
        <v>900.10799999999995</v>
      </c>
      <c r="N627" s="17">
        <v>896.64099999999996</v>
      </c>
      <c r="O627" s="17">
        <v>974.07799999999997</v>
      </c>
      <c r="P627" s="17">
        <v>956.51099999999997</v>
      </c>
      <c r="Q627" s="17">
        <v>936.98099999999999</v>
      </c>
      <c r="R627" s="17">
        <v>944.34799999999996</v>
      </c>
      <c r="S627" s="17">
        <v>957.57600000000002</v>
      </c>
      <c r="T627" s="17">
        <v>1032.46</v>
      </c>
      <c r="U627" s="17">
        <v>981.45</v>
      </c>
      <c r="V627" s="17">
        <v>950.245</v>
      </c>
      <c r="W627" s="17">
        <v>921.17899999999997</v>
      </c>
      <c r="X627" s="17">
        <v>949.34299999999996</v>
      </c>
      <c r="Y627" s="17">
        <v>940.07600000000002</v>
      </c>
      <c r="Z627" s="17">
        <v>963.12300000000005</v>
      </c>
      <c r="AA627" s="17">
        <v>996.07399999999996</v>
      </c>
      <c r="AB627" s="17">
        <v>922.44799999999998</v>
      </c>
      <c r="AC627" s="17">
        <v>978.37900000000002</v>
      </c>
      <c r="AD627" s="17">
        <v>1000.17</v>
      </c>
      <c r="AE627" s="17">
        <v>1010.57</v>
      </c>
      <c r="AF627" s="17">
        <v>981.07799999999997</v>
      </c>
      <c r="AG627" s="17">
        <v>993.00300000000004</v>
      </c>
      <c r="AH627" s="17">
        <v>993.00300000000004</v>
      </c>
      <c r="AI627" s="17">
        <v>993.00300000000004</v>
      </c>
      <c r="AJ627" s="17">
        <v>977.97199999999998</v>
      </c>
      <c r="AK627" s="17">
        <v>998.59199999999998</v>
      </c>
      <c r="AL627" s="17">
        <v>993.32</v>
      </c>
      <c r="AM627" s="17">
        <v>1028.6199999999999</v>
      </c>
      <c r="AN627" s="17">
        <v>1028.6199999999999</v>
      </c>
      <c r="AO627" s="17">
        <v>1024.3</v>
      </c>
      <c r="AP627" s="17">
        <v>1032.05</v>
      </c>
    </row>
    <row r="628" spans="1:42" x14ac:dyDescent="0.35">
      <c r="A628" s="52"/>
      <c r="B628" s="17">
        <v>889.30700000000002</v>
      </c>
      <c r="C628" s="17">
        <v>889.30700000000002</v>
      </c>
      <c r="D628" s="17">
        <v>921.43700000000001</v>
      </c>
      <c r="E628" s="17">
        <v>927.25199999999995</v>
      </c>
      <c r="F628" s="17">
        <v>929.68299999999999</v>
      </c>
      <c r="G628" s="17">
        <v>942.71100000000001</v>
      </c>
      <c r="H628" s="17">
        <v>945.11900000000003</v>
      </c>
      <c r="I628" s="17">
        <v>926.13199999999995</v>
      </c>
      <c r="J628" s="17">
        <v>917.83699999999999</v>
      </c>
      <c r="K628" s="17">
        <v>922.93399999999997</v>
      </c>
      <c r="L628" s="17">
        <v>924.13499999999999</v>
      </c>
      <c r="M628" s="17">
        <v>900.52499999999998</v>
      </c>
      <c r="N628" s="17">
        <v>897.08199999999999</v>
      </c>
      <c r="O628" s="17">
        <v>975.04899999999998</v>
      </c>
      <c r="P628" s="17">
        <v>957.10400000000004</v>
      </c>
      <c r="Q628" s="17">
        <v>937.14300000000003</v>
      </c>
      <c r="R628" s="17">
        <v>944.46500000000003</v>
      </c>
      <c r="S628" s="17">
        <v>958.005</v>
      </c>
      <c r="T628" s="17">
        <v>1032.78</v>
      </c>
      <c r="U628" s="17">
        <v>982.18899999999996</v>
      </c>
      <c r="V628" s="17">
        <v>950.43700000000001</v>
      </c>
      <c r="W628" s="17">
        <v>921.346</v>
      </c>
      <c r="X628" s="17">
        <v>949.83100000000002</v>
      </c>
      <c r="Y628" s="17">
        <v>940.99300000000005</v>
      </c>
      <c r="Z628" s="17">
        <v>963.56899999999996</v>
      </c>
      <c r="AA628" s="17">
        <v>996.8</v>
      </c>
      <c r="AB628" s="17">
        <v>923.01599999999996</v>
      </c>
      <c r="AC628" s="17">
        <v>980.21699999999998</v>
      </c>
      <c r="AD628" s="17">
        <v>1001.02</v>
      </c>
      <c r="AE628" s="17">
        <v>1012.12</v>
      </c>
      <c r="AF628" s="17">
        <v>981.29300000000001</v>
      </c>
      <c r="AG628" s="17">
        <v>993.14300000000003</v>
      </c>
      <c r="AH628" s="17">
        <v>993.14300000000003</v>
      </c>
      <c r="AI628" s="17">
        <v>993.14300000000003</v>
      </c>
      <c r="AJ628" s="17">
        <v>978.35199999999998</v>
      </c>
      <c r="AK628" s="17">
        <v>999.29</v>
      </c>
      <c r="AL628" s="17">
        <v>993.38699999999994</v>
      </c>
      <c r="AM628" s="17">
        <v>1029.5</v>
      </c>
      <c r="AN628" s="17">
        <v>1029.5</v>
      </c>
      <c r="AO628" s="17">
        <v>1025.1099999999999</v>
      </c>
      <c r="AP628" s="17">
        <v>1033.46</v>
      </c>
    </row>
    <row r="629" spans="1:42" x14ac:dyDescent="0.35">
      <c r="A629" s="52"/>
      <c r="B629" s="17">
        <v>890.06500000000005</v>
      </c>
      <c r="C629" s="17">
        <v>890.06500000000005</v>
      </c>
      <c r="D629" s="17">
        <v>921.51599999999996</v>
      </c>
      <c r="E629" s="17">
        <v>929.06200000000001</v>
      </c>
      <c r="F629" s="17">
        <v>930.851</v>
      </c>
      <c r="G629" s="17">
        <v>944.74599999999998</v>
      </c>
      <c r="H629" s="17">
        <v>945.15800000000002</v>
      </c>
      <c r="I629" s="17">
        <v>926.76400000000001</v>
      </c>
      <c r="J629" s="17">
        <v>918.005</v>
      </c>
      <c r="K629" s="17">
        <v>923.39</v>
      </c>
      <c r="L629" s="17">
        <v>925.42899999999997</v>
      </c>
      <c r="M629" s="17">
        <v>900.54100000000005</v>
      </c>
      <c r="N629" s="17">
        <v>897.13900000000001</v>
      </c>
      <c r="O629" s="17">
        <v>976.07899999999995</v>
      </c>
      <c r="P629" s="17">
        <v>957.28</v>
      </c>
      <c r="Q629" s="17">
        <v>938.19899999999996</v>
      </c>
      <c r="R629" s="17">
        <v>944.46799999999996</v>
      </c>
      <c r="S629" s="17">
        <v>958.38800000000003</v>
      </c>
      <c r="T629" s="17">
        <v>1032.93</v>
      </c>
      <c r="U629" s="17">
        <v>982.298</v>
      </c>
      <c r="V629" s="17">
        <v>952.24199999999996</v>
      </c>
      <c r="W629" s="17">
        <v>921.846</v>
      </c>
      <c r="X629" s="17">
        <v>951.21299999999997</v>
      </c>
      <c r="Y629" s="17">
        <v>941.33299999999997</v>
      </c>
      <c r="Z629" s="17">
        <v>964.04899999999998</v>
      </c>
      <c r="AA629" s="17">
        <v>997.18499999999995</v>
      </c>
      <c r="AB629" s="17">
        <v>923.54899999999998</v>
      </c>
      <c r="AC629" s="17">
        <v>980.45699999999999</v>
      </c>
      <c r="AD629" s="17">
        <v>1001.23</v>
      </c>
      <c r="AE629" s="17">
        <v>1012.27</v>
      </c>
      <c r="AF629" s="17">
        <v>981.423</v>
      </c>
      <c r="AG629" s="17">
        <v>993.23400000000004</v>
      </c>
      <c r="AH629" s="17">
        <v>993.23400000000004</v>
      </c>
      <c r="AI629" s="17">
        <v>993.23400000000004</v>
      </c>
      <c r="AJ629" s="17">
        <v>979.221</v>
      </c>
      <c r="AK629" s="17">
        <v>999.67499999999995</v>
      </c>
      <c r="AL629" s="17">
        <v>994.18100000000004</v>
      </c>
      <c r="AM629" s="17">
        <v>1029.72</v>
      </c>
      <c r="AN629" s="17">
        <v>1029.72</v>
      </c>
      <c r="AO629" s="17">
        <v>1025.4000000000001</v>
      </c>
      <c r="AP629" s="17">
        <v>1033.56</v>
      </c>
    </row>
    <row r="630" spans="1:42" x14ac:dyDescent="0.35">
      <c r="A630" s="52"/>
      <c r="B630" s="17">
        <v>890.28200000000004</v>
      </c>
      <c r="C630" s="17">
        <v>890.28200000000004</v>
      </c>
      <c r="D630" s="17">
        <v>921.62800000000004</v>
      </c>
      <c r="E630" s="17">
        <v>929.38599999999997</v>
      </c>
      <c r="F630" s="17">
        <v>931.39300000000003</v>
      </c>
      <c r="G630" s="17">
        <v>944.86099999999999</v>
      </c>
      <c r="H630" s="17">
        <v>945.22</v>
      </c>
      <c r="I630" s="17">
        <v>927.85</v>
      </c>
      <c r="J630" s="17">
        <v>918.33</v>
      </c>
      <c r="K630" s="17">
        <v>924.52</v>
      </c>
      <c r="L630" s="17">
        <v>925.63400000000001</v>
      </c>
      <c r="M630" s="17">
        <v>901.02300000000002</v>
      </c>
      <c r="N630" s="17">
        <v>898.74300000000005</v>
      </c>
      <c r="O630" s="17">
        <v>976.30799999999999</v>
      </c>
      <c r="P630" s="17">
        <v>957.57500000000005</v>
      </c>
      <c r="Q630" s="17">
        <v>938.30100000000004</v>
      </c>
      <c r="R630" s="17">
        <v>944.72</v>
      </c>
      <c r="S630" s="17">
        <v>958.89</v>
      </c>
      <c r="T630" s="17">
        <v>1033.76</v>
      </c>
      <c r="U630" s="17">
        <v>983.13699999999994</v>
      </c>
      <c r="V630" s="17">
        <v>952.52300000000002</v>
      </c>
      <c r="W630" s="17">
        <v>921.99599999999998</v>
      </c>
      <c r="X630" s="17">
        <v>952.82799999999997</v>
      </c>
      <c r="Y630" s="17">
        <v>942.71900000000005</v>
      </c>
      <c r="Z630" s="17">
        <v>964.18700000000001</v>
      </c>
      <c r="AA630" s="17">
        <v>997.24599999999998</v>
      </c>
      <c r="AB630" s="17">
        <v>923.63599999999997</v>
      </c>
      <c r="AC630" s="17">
        <v>982.02200000000005</v>
      </c>
      <c r="AD630" s="17">
        <v>1001.5</v>
      </c>
      <c r="AE630" s="17">
        <v>1012.35</v>
      </c>
      <c r="AF630" s="17">
        <v>981.66399999999999</v>
      </c>
      <c r="AG630" s="17">
        <v>993.25</v>
      </c>
      <c r="AH630" s="17">
        <v>993.25</v>
      </c>
      <c r="AI630" s="17">
        <v>993.25</v>
      </c>
      <c r="AJ630" s="17">
        <v>979.44200000000001</v>
      </c>
      <c r="AK630" s="17">
        <v>999.803</v>
      </c>
      <c r="AL630" s="17">
        <v>994.82299999999998</v>
      </c>
      <c r="AM630" s="17">
        <v>1029.77</v>
      </c>
      <c r="AN630" s="17">
        <v>1029.77</v>
      </c>
      <c r="AO630" s="17">
        <v>1025.75</v>
      </c>
      <c r="AP630" s="17">
        <v>1035.21</v>
      </c>
    </row>
    <row r="631" spans="1:42" x14ac:dyDescent="0.35">
      <c r="A631" s="52"/>
      <c r="B631" s="17">
        <v>890.55399999999997</v>
      </c>
      <c r="C631" s="17">
        <v>890.55399999999997</v>
      </c>
      <c r="D631" s="17">
        <v>922.649</v>
      </c>
      <c r="E631" s="17">
        <v>930.827</v>
      </c>
      <c r="F631" s="17">
        <v>931.64300000000003</v>
      </c>
      <c r="G631" s="17">
        <v>945.01400000000001</v>
      </c>
      <c r="H631" s="17">
        <v>946.07399999999996</v>
      </c>
      <c r="I631" s="17">
        <v>927.87199999999996</v>
      </c>
      <c r="J631" s="17">
        <v>918.55700000000002</v>
      </c>
      <c r="K631" s="17">
        <v>924.57100000000003</v>
      </c>
      <c r="L631" s="17">
        <v>926.03599999999994</v>
      </c>
      <c r="M631" s="17">
        <v>901.51300000000003</v>
      </c>
      <c r="N631" s="17">
        <v>900.27</v>
      </c>
      <c r="O631" s="17">
        <v>976.74099999999999</v>
      </c>
      <c r="P631" s="17">
        <v>957.80200000000002</v>
      </c>
      <c r="Q631" s="17">
        <v>938.31100000000004</v>
      </c>
      <c r="R631" s="17">
        <v>945.54</v>
      </c>
      <c r="S631" s="17">
        <v>960.62400000000002</v>
      </c>
      <c r="T631" s="17">
        <v>1036.23</v>
      </c>
      <c r="U631" s="17">
        <v>983.77</v>
      </c>
      <c r="V631" s="17">
        <v>952.70100000000002</v>
      </c>
      <c r="W631" s="17">
        <v>923.68899999999996</v>
      </c>
      <c r="X631" s="17">
        <v>953.44899999999996</v>
      </c>
      <c r="Y631" s="17">
        <v>943.31299999999999</v>
      </c>
      <c r="Z631" s="17">
        <v>964.45899999999995</v>
      </c>
      <c r="AA631" s="17">
        <v>997.70600000000002</v>
      </c>
      <c r="AB631" s="17">
        <v>923.99599999999998</v>
      </c>
      <c r="AC631" s="17">
        <v>983.86400000000003</v>
      </c>
      <c r="AD631" s="17">
        <v>1001.91</v>
      </c>
      <c r="AE631" s="17">
        <v>1013.23</v>
      </c>
      <c r="AF631" s="17">
        <v>981.85799999999995</v>
      </c>
      <c r="AG631" s="17">
        <v>993.255</v>
      </c>
      <c r="AH631" s="17">
        <v>993.255</v>
      </c>
      <c r="AI631" s="17">
        <v>993.255</v>
      </c>
      <c r="AJ631" s="17">
        <v>980.18700000000001</v>
      </c>
      <c r="AK631" s="17">
        <v>1000.14</v>
      </c>
      <c r="AL631" s="17">
        <v>996.03499999999997</v>
      </c>
      <c r="AM631" s="17">
        <v>1031.56</v>
      </c>
      <c r="AN631" s="17">
        <v>1031.56</v>
      </c>
      <c r="AO631" s="17">
        <v>1025.8900000000001</v>
      </c>
      <c r="AP631" s="17">
        <v>1035.6099999999999</v>
      </c>
    </row>
    <row r="632" spans="1:42" x14ac:dyDescent="0.35">
      <c r="A632" s="52"/>
      <c r="B632" s="17">
        <v>890.63699999999994</v>
      </c>
      <c r="C632" s="17">
        <v>890.63699999999994</v>
      </c>
      <c r="D632" s="17">
        <v>922.77700000000004</v>
      </c>
      <c r="E632" s="17">
        <v>931.12800000000004</v>
      </c>
      <c r="F632" s="17">
        <v>932.01900000000001</v>
      </c>
      <c r="G632" s="17">
        <v>945.58199999999999</v>
      </c>
      <c r="H632" s="17">
        <v>946.19399999999996</v>
      </c>
      <c r="I632" s="17">
        <v>928.072</v>
      </c>
      <c r="J632" s="17">
        <v>918.59799999999996</v>
      </c>
      <c r="K632" s="17">
        <v>924.69100000000003</v>
      </c>
      <c r="L632" s="17">
        <v>926.27</v>
      </c>
      <c r="M632" s="17">
        <v>901.67399999999998</v>
      </c>
      <c r="N632" s="17">
        <v>901.654</v>
      </c>
      <c r="O632" s="17">
        <v>976.92700000000002</v>
      </c>
      <c r="P632" s="17">
        <v>958.01800000000003</v>
      </c>
      <c r="Q632" s="17">
        <v>939</v>
      </c>
      <c r="R632" s="17">
        <v>945.69500000000005</v>
      </c>
      <c r="S632" s="17">
        <v>961.01900000000001</v>
      </c>
      <c r="T632" s="17">
        <v>1036.57</v>
      </c>
      <c r="U632" s="17">
        <v>984.33500000000004</v>
      </c>
      <c r="V632" s="17">
        <v>952.82299999999998</v>
      </c>
      <c r="W632" s="17">
        <v>923.78499999999997</v>
      </c>
      <c r="X632" s="17">
        <v>953.625</v>
      </c>
      <c r="Y632" s="17">
        <v>943.59</v>
      </c>
      <c r="Z632" s="17">
        <v>964.471</v>
      </c>
      <c r="AA632" s="17">
        <v>997.81799999999998</v>
      </c>
      <c r="AB632" s="17">
        <v>924.28599999999994</v>
      </c>
      <c r="AC632" s="17">
        <v>985.3</v>
      </c>
      <c r="AD632" s="17">
        <v>1002.34</v>
      </c>
      <c r="AE632" s="17">
        <v>1013.44</v>
      </c>
      <c r="AF632" s="17">
        <v>982.00599999999997</v>
      </c>
      <c r="AG632" s="17">
        <v>993.82</v>
      </c>
      <c r="AH632" s="17">
        <v>993.82</v>
      </c>
      <c r="AI632" s="17">
        <v>993.82</v>
      </c>
      <c r="AJ632" s="17">
        <v>980.98199999999997</v>
      </c>
      <c r="AK632" s="17">
        <v>1000.16</v>
      </c>
      <c r="AL632" s="17">
        <v>996.07</v>
      </c>
      <c r="AM632" s="17">
        <v>1032.0999999999999</v>
      </c>
      <c r="AN632" s="17">
        <v>1032.0999999999999</v>
      </c>
      <c r="AO632" s="17">
        <v>1027.8399999999999</v>
      </c>
      <c r="AP632" s="17">
        <v>1035.76</v>
      </c>
    </row>
    <row r="633" spans="1:42" x14ac:dyDescent="0.35">
      <c r="A633" s="52"/>
      <c r="B633" s="17">
        <v>891.38400000000001</v>
      </c>
      <c r="C633" s="17">
        <v>891.38400000000001</v>
      </c>
      <c r="D633" s="17">
        <v>924.38199999999995</v>
      </c>
      <c r="E633" s="17">
        <v>931.20299999999997</v>
      </c>
      <c r="F633" s="17">
        <v>932.61599999999999</v>
      </c>
      <c r="G633" s="17">
        <v>946.11199999999997</v>
      </c>
      <c r="H633" s="17">
        <v>946.41700000000003</v>
      </c>
      <c r="I633" s="17">
        <v>928.33799999999997</v>
      </c>
      <c r="J633" s="17">
        <v>918.62400000000002</v>
      </c>
      <c r="K633" s="17">
        <v>925.28300000000002</v>
      </c>
      <c r="L633" s="17">
        <v>926.31</v>
      </c>
      <c r="M633" s="17">
        <v>902.15599999999995</v>
      </c>
      <c r="N633" s="17">
        <v>901.95899999999995</v>
      </c>
      <c r="O633" s="17">
        <v>977.38499999999999</v>
      </c>
      <c r="P633" s="17">
        <v>958.11099999999999</v>
      </c>
      <c r="Q633" s="17">
        <v>939.55200000000002</v>
      </c>
      <c r="R633" s="17">
        <v>945.947</v>
      </c>
      <c r="S633" s="17">
        <v>961.53200000000004</v>
      </c>
      <c r="T633" s="17">
        <v>1037.5899999999999</v>
      </c>
      <c r="U633" s="17">
        <v>984.49300000000005</v>
      </c>
      <c r="V633" s="17">
        <v>953.16</v>
      </c>
      <c r="W633" s="17">
        <v>924.49400000000003</v>
      </c>
      <c r="X633" s="17">
        <v>954.36800000000005</v>
      </c>
      <c r="Y633" s="17">
        <v>945.14700000000005</v>
      </c>
      <c r="Z633" s="17">
        <v>964.67100000000005</v>
      </c>
      <c r="AA633" s="17">
        <v>998.02700000000004</v>
      </c>
      <c r="AB633" s="17">
        <v>927.21400000000006</v>
      </c>
      <c r="AC633" s="17">
        <v>985.79600000000005</v>
      </c>
      <c r="AD633" s="17">
        <v>1002.49</v>
      </c>
      <c r="AE633" s="17">
        <v>1014.21</v>
      </c>
      <c r="AF633" s="17">
        <v>982.077</v>
      </c>
      <c r="AG633" s="17">
        <v>994.17700000000002</v>
      </c>
      <c r="AH633" s="17">
        <v>994.17700000000002</v>
      </c>
      <c r="AI633" s="17">
        <v>994.17700000000002</v>
      </c>
      <c r="AJ633" s="17">
        <v>981.11699999999996</v>
      </c>
      <c r="AK633" s="17">
        <v>1000.93</v>
      </c>
      <c r="AL633" s="17">
        <v>996.31899999999996</v>
      </c>
      <c r="AM633" s="17">
        <v>1032.1099999999999</v>
      </c>
      <c r="AN633" s="17">
        <v>1032.1099999999999</v>
      </c>
      <c r="AO633" s="17">
        <v>1028.1500000000001</v>
      </c>
      <c r="AP633" s="17">
        <v>1036.3599999999999</v>
      </c>
    </row>
    <row r="634" spans="1:42" x14ac:dyDescent="0.35">
      <c r="A634" s="52"/>
      <c r="B634" s="17">
        <v>891.52599999999995</v>
      </c>
      <c r="C634" s="17">
        <v>891.52599999999995</v>
      </c>
      <c r="D634" s="17">
        <v>925.04899999999998</v>
      </c>
      <c r="E634" s="17">
        <v>931.72400000000005</v>
      </c>
      <c r="F634" s="17">
        <v>932.80100000000004</v>
      </c>
      <c r="G634" s="17">
        <v>946.26199999999994</v>
      </c>
      <c r="H634" s="17">
        <v>948.28700000000003</v>
      </c>
      <c r="I634" s="17">
        <v>928.40800000000002</v>
      </c>
      <c r="J634" s="17">
        <v>918.71500000000003</v>
      </c>
      <c r="K634" s="17">
        <v>925.37400000000002</v>
      </c>
      <c r="L634" s="17">
        <v>926.66600000000005</v>
      </c>
      <c r="M634" s="17">
        <v>902.41700000000003</v>
      </c>
      <c r="N634" s="17">
        <v>902.23</v>
      </c>
      <c r="O634" s="17">
        <v>977.42499999999995</v>
      </c>
      <c r="P634" s="17">
        <v>959.31700000000001</v>
      </c>
      <c r="Q634" s="17">
        <v>940.52599999999995</v>
      </c>
      <c r="R634" s="17">
        <v>945.97500000000002</v>
      </c>
      <c r="S634" s="17">
        <v>961.67</v>
      </c>
      <c r="T634" s="17">
        <v>1037.82</v>
      </c>
      <c r="U634" s="17">
        <v>984.82100000000003</v>
      </c>
      <c r="V634" s="17">
        <v>953.24</v>
      </c>
      <c r="W634" s="17">
        <v>924.53</v>
      </c>
      <c r="X634" s="17">
        <v>954.90899999999999</v>
      </c>
      <c r="Y634" s="17">
        <v>945.42899999999997</v>
      </c>
      <c r="Z634" s="17">
        <v>965.04399999999998</v>
      </c>
      <c r="AA634" s="17">
        <v>1000.21</v>
      </c>
      <c r="AB634" s="17">
        <v>928.702</v>
      </c>
      <c r="AC634" s="17">
        <v>985.97</v>
      </c>
      <c r="AD634" s="17">
        <v>1002.81</v>
      </c>
      <c r="AE634" s="17">
        <v>1014.23</v>
      </c>
      <c r="AF634" s="17">
        <v>982.08299999999997</v>
      </c>
      <c r="AG634" s="17">
        <v>994.22699999999998</v>
      </c>
      <c r="AH634" s="17">
        <v>994.22699999999998</v>
      </c>
      <c r="AI634" s="17">
        <v>994.22699999999998</v>
      </c>
      <c r="AJ634" s="17">
        <v>982.46100000000001</v>
      </c>
      <c r="AK634" s="17">
        <v>1002.26</v>
      </c>
      <c r="AL634" s="17">
        <v>997.43899999999996</v>
      </c>
      <c r="AM634" s="17">
        <v>1032.25</v>
      </c>
      <c r="AN634" s="17">
        <v>1032.25</v>
      </c>
      <c r="AO634" s="17">
        <v>1028.4000000000001</v>
      </c>
      <c r="AP634" s="17">
        <v>1036.99</v>
      </c>
    </row>
    <row r="635" spans="1:42" x14ac:dyDescent="0.35">
      <c r="A635" s="52"/>
      <c r="B635" s="17">
        <v>892.60799999999995</v>
      </c>
      <c r="C635" s="17">
        <v>892.60799999999995</v>
      </c>
      <c r="D635" s="17">
        <v>925.30499999999995</v>
      </c>
      <c r="E635" s="17">
        <v>932.35699999999997</v>
      </c>
      <c r="F635" s="17">
        <v>934.58299999999997</v>
      </c>
      <c r="G635" s="17">
        <v>946.37099999999998</v>
      </c>
      <c r="H635" s="17">
        <v>949.68700000000001</v>
      </c>
      <c r="I635" s="17">
        <v>928.71400000000006</v>
      </c>
      <c r="J635" s="17">
        <v>918.74</v>
      </c>
      <c r="K635" s="17">
        <v>925.89499999999998</v>
      </c>
      <c r="L635" s="17">
        <v>926.83500000000004</v>
      </c>
      <c r="M635" s="17">
        <v>903.19299999999998</v>
      </c>
      <c r="N635" s="17">
        <v>903.18100000000004</v>
      </c>
      <c r="O635" s="17">
        <v>977.45799999999997</v>
      </c>
      <c r="P635" s="17">
        <v>960.63099999999997</v>
      </c>
      <c r="Q635" s="17">
        <v>940.82799999999997</v>
      </c>
      <c r="R635" s="17">
        <v>946.33699999999999</v>
      </c>
      <c r="S635" s="17">
        <v>962.16300000000001</v>
      </c>
      <c r="T635" s="17">
        <v>1038.23</v>
      </c>
      <c r="U635" s="17">
        <v>985.22500000000002</v>
      </c>
      <c r="V635" s="17">
        <v>953.77499999999998</v>
      </c>
      <c r="W635" s="17">
        <v>924.61199999999997</v>
      </c>
      <c r="X635" s="17">
        <v>955.68299999999999</v>
      </c>
      <c r="Y635" s="17">
        <v>945.68700000000001</v>
      </c>
      <c r="Z635" s="17">
        <v>965.92700000000002</v>
      </c>
      <c r="AA635" s="17">
        <v>1000.32</v>
      </c>
      <c r="AB635" s="17">
        <v>929.19100000000003</v>
      </c>
      <c r="AC635" s="17">
        <v>986.36</v>
      </c>
      <c r="AD635" s="17">
        <v>1003</v>
      </c>
      <c r="AE635" s="17">
        <v>1015.67</v>
      </c>
      <c r="AF635" s="17">
        <v>982.44500000000005</v>
      </c>
      <c r="AG635" s="17">
        <v>994.75400000000002</v>
      </c>
      <c r="AH635" s="17">
        <v>994.75400000000002</v>
      </c>
      <c r="AI635" s="17">
        <v>994.75400000000002</v>
      </c>
      <c r="AJ635" s="17">
        <v>982.93</v>
      </c>
      <c r="AK635" s="17">
        <v>1002.32</v>
      </c>
      <c r="AL635" s="17">
        <v>997.56200000000001</v>
      </c>
      <c r="AM635" s="17">
        <v>1032.42</v>
      </c>
      <c r="AN635" s="17">
        <v>1032.42</v>
      </c>
      <c r="AO635" s="17">
        <v>1030.1199999999999</v>
      </c>
      <c r="AP635" s="17">
        <v>1037.3499999999999</v>
      </c>
    </row>
    <row r="636" spans="1:42" x14ac:dyDescent="0.35">
      <c r="A636" s="52"/>
      <c r="B636" s="17">
        <v>893.15599999999995</v>
      </c>
      <c r="C636" s="17">
        <v>893.15599999999995</v>
      </c>
      <c r="D636" s="17">
        <v>925.54300000000001</v>
      </c>
      <c r="E636" s="17">
        <v>933.495</v>
      </c>
      <c r="F636" s="17">
        <v>934.83799999999997</v>
      </c>
      <c r="G636" s="17">
        <v>946.82500000000005</v>
      </c>
      <c r="H636" s="17">
        <v>949.77200000000005</v>
      </c>
      <c r="I636" s="17">
        <v>929.76099999999997</v>
      </c>
      <c r="J636" s="17">
        <v>918.87599999999998</v>
      </c>
      <c r="K636" s="17">
        <v>926.68100000000004</v>
      </c>
      <c r="L636" s="17">
        <v>927.41</v>
      </c>
      <c r="M636" s="17">
        <v>903.77499999999998</v>
      </c>
      <c r="N636" s="17">
        <v>904.11199999999997</v>
      </c>
      <c r="O636" s="17">
        <v>978.24900000000002</v>
      </c>
      <c r="P636" s="17">
        <v>961.20299999999997</v>
      </c>
      <c r="Q636" s="17">
        <v>941.74</v>
      </c>
      <c r="R636" s="17">
        <v>947.01099999999997</v>
      </c>
      <c r="S636" s="17">
        <v>962.38699999999994</v>
      </c>
      <c r="T636" s="17">
        <v>1039.0999999999999</v>
      </c>
      <c r="U636" s="17">
        <v>985.40899999999999</v>
      </c>
      <c r="V636" s="17">
        <v>953.79399999999998</v>
      </c>
      <c r="W636" s="17">
        <v>925.46600000000001</v>
      </c>
      <c r="X636" s="17">
        <v>956.41600000000005</v>
      </c>
      <c r="Y636" s="17">
        <v>946.35199999999998</v>
      </c>
      <c r="Z636" s="17">
        <v>966.28200000000004</v>
      </c>
      <c r="AA636" s="17">
        <v>1001.85</v>
      </c>
      <c r="AB636" s="17">
        <v>929.81399999999996</v>
      </c>
      <c r="AC636" s="17">
        <v>987.39800000000002</v>
      </c>
      <c r="AD636" s="17">
        <v>1003.2</v>
      </c>
      <c r="AE636" s="17">
        <v>1018.07</v>
      </c>
      <c r="AF636" s="17">
        <v>982.80799999999999</v>
      </c>
      <c r="AG636" s="17">
        <v>995.42</v>
      </c>
      <c r="AH636" s="17">
        <v>995.42</v>
      </c>
      <c r="AI636" s="17">
        <v>995.42</v>
      </c>
      <c r="AJ636" s="17">
        <v>983.07299999999998</v>
      </c>
      <c r="AK636" s="17">
        <v>1002.54</v>
      </c>
      <c r="AL636" s="17">
        <v>997.62300000000005</v>
      </c>
      <c r="AM636" s="17">
        <v>1032.95</v>
      </c>
      <c r="AN636" s="17">
        <v>1032.95</v>
      </c>
      <c r="AO636" s="17">
        <v>1030.18</v>
      </c>
      <c r="AP636" s="17">
        <v>1039.27</v>
      </c>
    </row>
    <row r="637" spans="1:42" x14ac:dyDescent="0.35">
      <c r="A637" s="52"/>
      <c r="B637" s="17">
        <v>893.30399999999997</v>
      </c>
      <c r="C637" s="17">
        <v>893.30399999999997</v>
      </c>
      <c r="D637" s="17">
        <v>925.68799999999999</v>
      </c>
      <c r="E637" s="17">
        <v>934.21400000000006</v>
      </c>
      <c r="F637" s="17">
        <v>934.91700000000003</v>
      </c>
      <c r="G637" s="17">
        <v>947.61300000000006</v>
      </c>
      <c r="H637" s="17">
        <v>949.89800000000002</v>
      </c>
      <c r="I637" s="17">
        <v>931.27599999999995</v>
      </c>
      <c r="J637" s="17">
        <v>919.49699999999996</v>
      </c>
      <c r="K637" s="17">
        <v>926.71199999999999</v>
      </c>
      <c r="L637" s="17">
        <v>927.82399999999996</v>
      </c>
      <c r="M637" s="17">
        <v>903.81200000000001</v>
      </c>
      <c r="N637" s="17">
        <v>905.63900000000001</v>
      </c>
      <c r="O637" s="17">
        <v>978.62199999999996</v>
      </c>
      <c r="P637" s="17">
        <v>961.32899999999995</v>
      </c>
      <c r="Q637" s="17">
        <v>941.82100000000003</v>
      </c>
      <c r="R637" s="17">
        <v>947.12199999999996</v>
      </c>
      <c r="S637" s="17">
        <v>963.11099999999999</v>
      </c>
      <c r="T637" s="17">
        <v>1039.48</v>
      </c>
      <c r="U637" s="17">
        <v>985.60900000000004</v>
      </c>
      <c r="V637" s="17">
        <v>953.82399999999996</v>
      </c>
      <c r="W637" s="17">
        <v>926.27</v>
      </c>
      <c r="X637" s="17">
        <v>956.64099999999996</v>
      </c>
      <c r="Y637" s="17">
        <v>947.26199999999994</v>
      </c>
      <c r="Z637" s="17">
        <v>966.37400000000002</v>
      </c>
      <c r="AA637" s="17">
        <v>1003.1</v>
      </c>
      <c r="AB637" s="17">
        <v>930.11199999999997</v>
      </c>
      <c r="AC637" s="17">
        <v>987.90899999999999</v>
      </c>
      <c r="AD637" s="17">
        <v>1003.34</v>
      </c>
      <c r="AE637" s="17">
        <v>1018.53</v>
      </c>
      <c r="AF637" s="17">
        <v>983.60699999999997</v>
      </c>
      <c r="AG637" s="17">
        <v>996.35299999999995</v>
      </c>
      <c r="AH637" s="17">
        <v>996.35299999999995</v>
      </c>
      <c r="AI637" s="17">
        <v>996.35299999999995</v>
      </c>
      <c r="AJ637" s="17">
        <v>984.51099999999997</v>
      </c>
      <c r="AK637" s="17">
        <v>1002.99</v>
      </c>
      <c r="AL637" s="17">
        <v>997.77200000000005</v>
      </c>
      <c r="AM637" s="17">
        <v>1033.1500000000001</v>
      </c>
      <c r="AN637" s="17">
        <v>1033.1500000000001</v>
      </c>
      <c r="AO637" s="17">
        <v>1030.6600000000001</v>
      </c>
      <c r="AP637" s="17">
        <v>1039.28</v>
      </c>
    </row>
    <row r="638" spans="1:42" x14ac:dyDescent="0.35">
      <c r="A638" s="52"/>
      <c r="B638" s="17">
        <v>893.56600000000003</v>
      </c>
      <c r="C638" s="17">
        <v>893.56600000000003</v>
      </c>
      <c r="D638" s="17">
        <v>925.73500000000001</v>
      </c>
      <c r="E638" s="17">
        <v>934.32500000000005</v>
      </c>
      <c r="F638" s="17">
        <v>936.81799999999998</v>
      </c>
      <c r="G638" s="17">
        <v>948.52599999999995</v>
      </c>
      <c r="H638" s="17">
        <v>950.6</v>
      </c>
      <c r="I638" s="17">
        <v>931.38699999999994</v>
      </c>
      <c r="J638" s="17">
        <v>919.94799999999998</v>
      </c>
      <c r="K638" s="17">
        <v>926.71400000000006</v>
      </c>
      <c r="L638" s="17">
        <v>928.64499999999998</v>
      </c>
      <c r="M638" s="17">
        <v>903.88499999999999</v>
      </c>
      <c r="N638" s="17">
        <v>906.20600000000002</v>
      </c>
      <c r="O638" s="17">
        <v>980.00800000000004</v>
      </c>
      <c r="P638" s="17">
        <v>961.55799999999999</v>
      </c>
      <c r="Q638" s="17">
        <v>943.09799999999996</v>
      </c>
      <c r="R638" s="17">
        <v>947.39</v>
      </c>
      <c r="S638" s="17">
        <v>963.44899999999996</v>
      </c>
      <c r="T638" s="17">
        <v>1039.6600000000001</v>
      </c>
      <c r="U638" s="17">
        <v>985.76800000000003</v>
      </c>
      <c r="V638" s="17">
        <v>954.00800000000004</v>
      </c>
      <c r="W638" s="17">
        <v>926.35400000000004</v>
      </c>
      <c r="X638" s="17">
        <v>956.79200000000003</v>
      </c>
      <c r="Y638" s="17">
        <v>947.41200000000003</v>
      </c>
      <c r="Z638" s="17">
        <v>966.62099999999998</v>
      </c>
      <c r="AA638" s="17">
        <v>1003.67</v>
      </c>
      <c r="AB638" s="17">
        <v>933.23400000000004</v>
      </c>
      <c r="AC638" s="17">
        <v>988.13300000000004</v>
      </c>
      <c r="AD638" s="17">
        <v>1003.44</v>
      </c>
      <c r="AE638" s="17">
        <v>1019.62</v>
      </c>
      <c r="AF638" s="17">
        <v>985.56700000000001</v>
      </c>
      <c r="AG638" s="17">
        <v>996.49099999999999</v>
      </c>
      <c r="AH638" s="17">
        <v>996.49099999999999</v>
      </c>
      <c r="AI638" s="17">
        <v>996.49099999999999</v>
      </c>
      <c r="AJ638" s="17">
        <v>984.66300000000001</v>
      </c>
      <c r="AK638" s="17">
        <v>1003.32</v>
      </c>
      <c r="AL638" s="17">
        <v>998.50900000000001</v>
      </c>
      <c r="AM638" s="17">
        <v>1033.45</v>
      </c>
      <c r="AN638" s="17">
        <v>1033.45</v>
      </c>
      <c r="AO638" s="17">
        <v>1031.1600000000001</v>
      </c>
      <c r="AP638" s="17">
        <v>1040.45</v>
      </c>
    </row>
    <row r="639" spans="1:42" x14ac:dyDescent="0.35">
      <c r="A639" s="52"/>
      <c r="B639" s="17">
        <v>893.97799999999995</v>
      </c>
      <c r="C639" s="17">
        <v>893.97799999999995</v>
      </c>
      <c r="D639" s="17">
        <v>925.78899999999999</v>
      </c>
      <c r="E639" s="17">
        <v>934.37900000000002</v>
      </c>
      <c r="F639" s="17">
        <v>936.87199999999996</v>
      </c>
      <c r="G639" s="17">
        <v>948.91399999999999</v>
      </c>
      <c r="H639" s="17">
        <v>950.87699999999995</v>
      </c>
      <c r="I639" s="17">
        <v>931.46199999999999</v>
      </c>
      <c r="J639" s="17">
        <v>919.971</v>
      </c>
      <c r="K639" s="17">
        <v>927.77800000000002</v>
      </c>
      <c r="L639" s="17">
        <v>931.08500000000004</v>
      </c>
      <c r="M639" s="17">
        <v>906.09199999999998</v>
      </c>
      <c r="N639" s="17">
        <v>906.93</v>
      </c>
      <c r="O639" s="17">
        <v>980.23900000000003</v>
      </c>
      <c r="P639" s="17">
        <v>961.96900000000005</v>
      </c>
      <c r="Q639" s="17">
        <v>943.41200000000003</v>
      </c>
      <c r="R639" s="17">
        <v>947.81100000000004</v>
      </c>
      <c r="S639" s="17">
        <v>963.69100000000003</v>
      </c>
      <c r="T639" s="17">
        <v>1040.05</v>
      </c>
      <c r="U639" s="17">
        <v>986.95799999999997</v>
      </c>
      <c r="V639" s="17">
        <v>954.23500000000001</v>
      </c>
      <c r="W639" s="17">
        <v>929.40700000000004</v>
      </c>
      <c r="X639" s="17">
        <v>960.08900000000006</v>
      </c>
      <c r="Y639" s="17">
        <v>947.68600000000004</v>
      </c>
      <c r="Z639" s="17">
        <v>966.64</v>
      </c>
      <c r="AA639" s="17">
        <v>1003.93</v>
      </c>
      <c r="AB639" s="17">
        <v>933.41700000000003</v>
      </c>
      <c r="AC639" s="17">
        <v>989.37599999999998</v>
      </c>
      <c r="AD639" s="17">
        <v>1003.74</v>
      </c>
      <c r="AE639" s="17">
        <v>1019.62</v>
      </c>
      <c r="AF639" s="17">
        <v>985.98900000000003</v>
      </c>
      <c r="AG639" s="17">
        <v>996.84799999999996</v>
      </c>
      <c r="AH639" s="17">
        <v>996.84799999999996</v>
      </c>
      <c r="AI639" s="17">
        <v>996.84799999999996</v>
      </c>
      <c r="AJ639" s="17">
        <v>984.92399999999998</v>
      </c>
      <c r="AK639" s="17">
        <v>1003.47</v>
      </c>
      <c r="AL639" s="17">
        <v>998.53399999999999</v>
      </c>
      <c r="AM639" s="17">
        <v>1033.6600000000001</v>
      </c>
      <c r="AN639" s="17">
        <v>1033.6600000000001</v>
      </c>
      <c r="AO639" s="17">
        <v>1031.67</v>
      </c>
      <c r="AP639" s="17">
        <v>1042.1600000000001</v>
      </c>
    </row>
    <row r="640" spans="1:42" x14ac:dyDescent="0.35">
      <c r="A640" s="52"/>
      <c r="B640" s="17">
        <v>894.279</v>
      </c>
      <c r="C640" s="17">
        <v>894.279</v>
      </c>
      <c r="D640" s="17">
        <v>926.30399999999997</v>
      </c>
      <c r="E640" s="17">
        <v>934.85199999999998</v>
      </c>
      <c r="F640" s="17">
        <v>938.81899999999996</v>
      </c>
      <c r="G640" s="17">
        <v>948.99800000000005</v>
      </c>
      <c r="H640" s="17">
        <v>951.47900000000004</v>
      </c>
      <c r="I640" s="17">
        <v>931.75</v>
      </c>
      <c r="J640" s="17">
        <v>920.22199999999998</v>
      </c>
      <c r="K640" s="17">
        <v>928.4</v>
      </c>
      <c r="L640" s="17">
        <v>932.57899999999995</v>
      </c>
      <c r="M640" s="17">
        <v>906.27700000000004</v>
      </c>
      <c r="N640" s="17">
        <v>908.303</v>
      </c>
      <c r="O640" s="17">
        <v>980.42100000000005</v>
      </c>
      <c r="P640" s="17">
        <v>962.11</v>
      </c>
      <c r="Q640" s="17">
        <v>944.25400000000002</v>
      </c>
      <c r="R640" s="17">
        <v>949.87900000000002</v>
      </c>
      <c r="S640" s="17">
        <v>964.02</v>
      </c>
      <c r="T640" s="17">
        <v>1040.49</v>
      </c>
      <c r="U640" s="17">
        <v>987.11300000000006</v>
      </c>
      <c r="V640" s="17">
        <v>954.58900000000006</v>
      </c>
      <c r="W640" s="17">
        <v>930.35900000000004</v>
      </c>
      <c r="X640" s="17">
        <v>960.98099999999999</v>
      </c>
      <c r="Y640" s="17">
        <v>948.197</v>
      </c>
      <c r="Z640" s="17">
        <v>967.02800000000002</v>
      </c>
      <c r="AA640" s="17">
        <v>1004.1</v>
      </c>
      <c r="AB640" s="17">
        <v>933.65899999999999</v>
      </c>
      <c r="AC640" s="17">
        <v>990.375</v>
      </c>
      <c r="AD640" s="17">
        <v>1003.8</v>
      </c>
      <c r="AE640" s="17">
        <v>1020.11</v>
      </c>
      <c r="AF640" s="17">
        <v>986.65099999999995</v>
      </c>
      <c r="AG640" s="17">
        <v>996.91</v>
      </c>
      <c r="AH640" s="17">
        <v>996.91</v>
      </c>
      <c r="AI640" s="17">
        <v>996.91</v>
      </c>
      <c r="AJ640" s="17">
        <v>986.22900000000004</v>
      </c>
      <c r="AK640" s="17">
        <v>1003.49</v>
      </c>
      <c r="AL640" s="17">
        <v>998.572</v>
      </c>
      <c r="AM640" s="17">
        <v>1034.3800000000001</v>
      </c>
      <c r="AN640" s="17">
        <v>1034.3800000000001</v>
      </c>
      <c r="AO640" s="17">
        <v>1031.92</v>
      </c>
      <c r="AP640" s="17">
        <v>1042.2</v>
      </c>
    </row>
    <row r="641" spans="1:42" x14ac:dyDescent="0.35">
      <c r="A641" s="52"/>
      <c r="B641" s="17">
        <v>894.57399999999996</v>
      </c>
      <c r="C641" s="17">
        <v>894.57399999999996</v>
      </c>
      <c r="D641" s="17">
        <v>926.46199999999999</v>
      </c>
      <c r="E641" s="17">
        <v>935.47500000000002</v>
      </c>
      <c r="F641" s="17">
        <v>939.37599999999998</v>
      </c>
      <c r="G641" s="17">
        <v>949.50599999999997</v>
      </c>
      <c r="H641" s="17">
        <v>951.98400000000004</v>
      </c>
      <c r="I641" s="17">
        <v>931.82600000000002</v>
      </c>
      <c r="J641" s="17">
        <v>921.005</v>
      </c>
      <c r="K641" s="17">
        <v>928.48199999999997</v>
      </c>
      <c r="L641" s="17">
        <v>932.64099999999996</v>
      </c>
      <c r="M641" s="17">
        <v>906.75</v>
      </c>
      <c r="N641" s="17">
        <v>908.495</v>
      </c>
      <c r="O641" s="17">
        <v>981.62900000000002</v>
      </c>
      <c r="P641" s="17">
        <v>963.37800000000004</v>
      </c>
      <c r="Q641" s="17">
        <v>945.21900000000005</v>
      </c>
      <c r="R641" s="17">
        <v>949.88</v>
      </c>
      <c r="S641" s="17">
        <v>964.40700000000004</v>
      </c>
      <c r="T641" s="17">
        <v>1040.8499999999999</v>
      </c>
      <c r="U641" s="17">
        <v>987.70899999999995</v>
      </c>
      <c r="V641" s="17">
        <v>956.61</v>
      </c>
      <c r="W641" s="17">
        <v>930.72299999999996</v>
      </c>
      <c r="X641" s="17">
        <v>961.01700000000005</v>
      </c>
      <c r="Y641" s="17">
        <v>948.452</v>
      </c>
      <c r="Z641" s="17">
        <v>967.42</v>
      </c>
      <c r="AA641" s="17">
        <v>1004.52</v>
      </c>
      <c r="AB641" s="17">
        <v>934.12900000000002</v>
      </c>
      <c r="AC641" s="17">
        <v>991.08100000000002</v>
      </c>
      <c r="AD641" s="17">
        <v>1004.18</v>
      </c>
      <c r="AE641" s="17">
        <v>1020.14</v>
      </c>
      <c r="AF641" s="17">
        <v>987.005</v>
      </c>
      <c r="AG641" s="17">
        <v>997.00699999999995</v>
      </c>
      <c r="AH641" s="17">
        <v>997.00699999999995</v>
      </c>
      <c r="AI641" s="17">
        <v>997.00699999999995</v>
      </c>
      <c r="AJ641" s="17">
        <v>987.42899999999997</v>
      </c>
      <c r="AK641" s="17">
        <v>1004.04</v>
      </c>
      <c r="AL641" s="17">
        <v>998.96100000000001</v>
      </c>
      <c r="AM641" s="17">
        <v>1034.4000000000001</v>
      </c>
      <c r="AN641" s="17">
        <v>1034.4000000000001</v>
      </c>
      <c r="AO641" s="17">
        <v>1033.6199999999999</v>
      </c>
      <c r="AP641" s="17">
        <v>1043</v>
      </c>
    </row>
    <row r="642" spans="1:42" x14ac:dyDescent="0.35">
      <c r="A642" s="52"/>
      <c r="B642" s="17">
        <v>894.89400000000001</v>
      </c>
      <c r="C642" s="17">
        <v>894.89400000000001</v>
      </c>
      <c r="D642" s="17">
        <v>926.68899999999996</v>
      </c>
      <c r="E642" s="17">
        <v>935.524</v>
      </c>
      <c r="F642" s="17">
        <v>940.18</v>
      </c>
      <c r="G642" s="17">
        <v>949.79499999999996</v>
      </c>
      <c r="H642" s="17">
        <v>952.04399999999998</v>
      </c>
      <c r="I642" s="17">
        <v>932.30700000000002</v>
      </c>
      <c r="J642" s="17">
        <v>922.82500000000005</v>
      </c>
      <c r="K642" s="17">
        <v>930.74</v>
      </c>
      <c r="L642" s="17">
        <v>933.05</v>
      </c>
      <c r="M642" s="17">
        <v>907.76400000000001</v>
      </c>
      <c r="N642" s="17">
        <v>908.78399999999999</v>
      </c>
      <c r="O642" s="17">
        <v>982.32899999999995</v>
      </c>
      <c r="P642" s="17">
        <v>964.01</v>
      </c>
      <c r="Q642" s="17">
        <v>946.56100000000004</v>
      </c>
      <c r="R642" s="17">
        <v>950.39</v>
      </c>
      <c r="S642" s="17">
        <v>965.40099999999995</v>
      </c>
      <c r="T642" s="17">
        <v>1041.07</v>
      </c>
      <c r="U642" s="17">
        <v>987.83100000000002</v>
      </c>
      <c r="V642" s="17">
        <v>956.625</v>
      </c>
      <c r="W642" s="17">
        <v>930.83299999999997</v>
      </c>
      <c r="X642" s="17">
        <v>961.38599999999997</v>
      </c>
      <c r="Y642" s="17">
        <v>948.81</v>
      </c>
      <c r="Z642" s="17">
        <v>967.71400000000006</v>
      </c>
      <c r="AA642" s="17">
        <v>1004.74</v>
      </c>
      <c r="AB642" s="17">
        <v>934.322</v>
      </c>
      <c r="AC642" s="17">
        <v>991.67399999999998</v>
      </c>
      <c r="AD642" s="17">
        <v>1005.99</v>
      </c>
      <c r="AE642" s="17">
        <v>1020.51</v>
      </c>
      <c r="AF642" s="17">
        <v>988.35199999999998</v>
      </c>
      <c r="AG642" s="17">
        <v>997.02700000000004</v>
      </c>
      <c r="AH642" s="17">
        <v>997.02700000000004</v>
      </c>
      <c r="AI642" s="17">
        <v>997.02700000000004</v>
      </c>
      <c r="AJ642" s="17">
        <v>989.37300000000005</v>
      </c>
      <c r="AK642" s="17">
        <v>1004.59</v>
      </c>
      <c r="AL642" s="17">
        <v>999.25599999999997</v>
      </c>
      <c r="AM642" s="17">
        <v>1035.24</v>
      </c>
      <c r="AN642" s="17">
        <v>1035.24</v>
      </c>
      <c r="AO642" s="17">
        <v>1033.83</v>
      </c>
      <c r="AP642" s="17">
        <v>1043.6199999999999</v>
      </c>
    </row>
    <row r="643" spans="1:42" x14ac:dyDescent="0.35">
      <c r="A643" s="52"/>
      <c r="B643" s="17">
        <v>895.20699999999999</v>
      </c>
      <c r="C643" s="17">
        <v>895.20699999999999</v>
      </c>
      <c r="D643" s="17">
        <v>926.87</v>
      </c>
      <c r="E643" s="17">
        <v>935.78800000000001</v>
      </c>
      <c r="F643" s="17">
        <v>940.351</v>
      </c>
      <c r="G643" s="17">
        <v>949.952</v>
      </c>
      <c r="H643" s="17">
        <v>952.33699999999999</v>
      </c>
      <c r="I643" s="17">
        <v>932.96400000000006</v>
      </c>
      <c r="J643" s="17">
        <v>923.452</v>
      </c>
      <c r="K643" s="17">
        <v>931.06399999999996</v>
      </c>
      <c r="L643" s="17">
        <v>933.98599999999999</v>
      </c>
      <c r="M643" s="17">
        <v>907.827</v>
      </c>
      <c r="N643" s="17">
        <v>908.88199999999995</v>
      </c>
      <c r="O643" s="17">
        <v>982.41200000000003</v>
      </c>
      <c r="P643" s="17">
        <v>964.31399999999996</v>
      </c>
      <c r="Q643" s="17">
        <v>946.66</v>
      </c>
      <c r="R643" s="17">
        <v>950.5</v>
      </c>
      <c r="S643" s="17">
        <v>965.851</v>
      </c>
      <c r="T643" s="17">
        <v>1041.1600000000001</v>
      </c>
      <c r="U643" s="17">
        <v>988.12099999999998</v>
      </c>
      <c r="V643" s="17">
        <v>956.69200000000001</v>
      </c>
      <c r="W643" s="17">
        <v>931.91399999999999</v>
      </c>
      <c r="X643" s="17">
        <v>961.79499999999996</v>
      </c>
      <c r="Y643" s="17">
        <v>949.4</v>
      </c>
      <c r="Z643" s="17">
        <v>967.79700000000003</v>
      </c>
      <c r="AA643" s="17">
        <v>1004.83</v>
      </c>
      <c r="AB643" s="17">
        <v>934.49</v>
      </c>
      <c r="AC643" s="17">
        <v>992.149</v>
      </c>
      <c r="AD643" s="17">
        <v>1006.16</v>
      </c>
      <c r="AE643" s="17">
        <v>1021</v>
      </c>
      <c r="AF643" s="17">
        <v>988.95699999999999</v>
      </c>
      <c r="AG643" s="17">
        <v>997.18799999999999</v>
      </c>
      <c r="AH643" s="17">
        <v>997.18799999999999</v>
      </c>
      <c r="AI643" s="17">
        <v>997.18799999999999</v>
      </c>
      <c r="AJ643" s="17">
        <v>989.73099999999999</v>
      </c>
      <c r="AK643" s="17">
        <v>1005.36</v>
      </c>
      <c r="AL643" s="17">
        <v>999.85199999999998</v>
      </c>
      <c r="AM643" s="17">
        <v>1035.6600000000001</v>
      </c>
      <c r="AN643" s="17">
        <v>1035.6600000000001</v>
      </c>
      <c r="AO643" s="17">
        <v>1034.97</v>
      </c>
      <c r="AP643" s="17">
        <v>1044.02</v>
      </c>
    </row>
    <row r="644" spans="1:42" x14ac:dyDescent="0.35">
      <c r="A644" s="52"/>
      <c r="B644" s="17">
        <v>895.78499999999997</v>
      </c>
      <c r="C644" s="17">
        <v>895.78499999999997</v>
      </c>
      <c r="D644" s="17">
        <v>926.90800000000002</v>
      </c>
      <c r="E644" s="17">
        <v>936.34</v>
      </c>
      <c r="F644" s="17">
        <v>940.5</v>
      </c>
      <c r="G644" s="17">
        <v>953.048</v>
      </c>
      <c r="H644" s="17">
        <v>952.86900000000003</v>
      </c>
      <c r="I644" s="17">
        <v>933.16</v>
      </c>
      <c r="J644" s="17">
        <v>923.93499999999995</v>
      </c>
      <c r="K644" s="17">
        <v>932.12800000000004</v>
      </c>
      <c r="L644" s="17">
        <v>934.34400000000005</v>
      </c>
      <c r="M644" s="17">
        <v>908.73699999999997</v>
      </c>
      <c r="N644" s="17">
        <v>909.19500000000005</v>
      </c>
      <c r="O644" s="17">
        <v>982.73299999999995</v>
      </c>
      <c r="P644" s="17">
        <v>964.47699999999998</v>
      </c>
      <c r="Q644" s="17">
        <v>946.87</v>
      </c>
      <c r="R644" s="17">
        <v>950.81100000000004</v>
      </c>
      <c r="S644" s="17">
        <v>966.16899999999998</v>
      </c>
      <c r="T644" s="17">
        <v>1041.55</v>
      </c>
      <c r="U644" s="17">
        <v>988.48099999999999</v>
      </c>
      <c r="V644" s="17">
        <v>956.78899999999999</v>
      </c>
      <c r="W644" s="17">
        <v>932.73299999999995</v>
      </c>
      <c r="X644" s="17">
        <v>962.00099999999998</v>
      </c>
      <c r="Y644" s="17">
        <v>949.54100000000005</v>
      </c>
      <c r="Z644" s="17">
        <v>968.54899999999998</v>
      </c>
      <c r="AA644" s="17">
        <v>1005.58</v>
      </c>
      <c r="AB644" s="17">
        <v>935.02499999999998</v>
      </c>
      <c r="AC644" s="17">
        <v>992.34900000000005</v>
      </c>
      <c r="AD644" s="17">
        <v>1006.33</v>
      </c>
      <c r="AE644" s="17">
        <v>1021.8</v>
      </c>
      <c r="AF644" s="17">
        <v>989.67499999999995</v>
      </c>
      <c r="AG644" s="17">
        <v>997.57600000000002</v>
      </c>
      <c r="AH644" s="17">
        <v>997.57600000000002</v>
      </c>
      <c r="AI644" s="17">
        <v>997.57600000000002</v>
      </c>
      <c r="AJ644" s="17">
        <v>990.21699999999998</v>
      </c>
      <c r="AK644" s="17">
        <v>1005.67</v>
      </c>
      <c r="AL644" s="17">
        <v>1000.22</v>
      </c>
      <c r="AM644" s="17">
        <v>1035.75</v>
      </c>
      <c r="AN644" s="17">
        <v>1035.75</v>
      </c>
      <c r="AO644" s="17">
        <v>1035.57</v>
      </c>
      <c r="AP644" s="17">
        <v>1044.26</v>
      </c>
    </row>
    <row r="645" spans="1:42" x14ac:dyDescent="0.35">
      <c r="A645" s="52"/>
      <c r="B645" s="17">
        <v>895.81899999999996</v>
      </c>
      <c r="C645" s="17">
        <v>895.81899999999996</v>
      </c>
      <c r="D645" s="17">
        <v>927.01400000000001</v>
      </c>
      <c r="E645" s="17">
        <v>936.82299999999998</v>
      </c>
      <c r="F645" s="17">
        <v>940.56</v>
      </c>
      <c r="G645" s="17">
        <v>953.08299999999997</v>
      </c>
      <c r="H645" s="17">
        <v>954.54300000000001</v>
      </c>
      <c r="I645" s="17">
        <v>933.30799999999999</v>
      </c>
      <c r="J645" s="17">
        <v>924.10599999999999</v>
      </c>
      <c r="K645" s="17">
        <v>932.36400000000003</v>
      </c>
      <c r="L645" s="17">
        <v>934.58699999999999</v>
      </c>
      <c r="M645" s="17">
        <v>909.07899999999995</v>
      </c>
      <c r="N645" s="17">
        <v>914.13499999999999</v>
      </c>
      <c r="O645" s="17">
        <v>982.79700000000003</v>
      </c>
      <c r="P645" s="17">
        <v>965.22900000000004</v>
      </c>
      <c r="Q645" s="17">
        <v>947.51900000000001</v>
      </c>
      <c r="R645" s="17">
        <v>951.83600000000001</v>
      </c>
      <c r="S645" s="17">
        <v>966.35799999999995</v>
      </c>
      <c r="T645" s="17">
        <v>1042.01</v>
      </c>
      <c r="U645" s="17">
        <v>988.58500000000004</v>
      </c>
      <c r="V645" s="17">
        <v>956.899</v>
      </c>
      <c r="W645" s="17">
        <v>932.81</v>
      </c>
      <c r="X645" s="17">
        <v>962.59699999999998</v>
      </c>
      <c r="Y645" s="17">
        <v>949.91399999999999</v>
      </c>
      <c r="Z645" s="17">
        <v>968.82500000000005</v>
      </c>
      <c r="AA645" s="17">
        <v>1005.59</v>
      </c>
      <c r="AB645" s="17">
        <v>935.101</v>
      </c>
      <c r="AC645" s="17">
        <v>992.67</v>
      </c>
      <c r="AD645" s="17">
        <v>1007.54</v>
      </c>
      <c r="AE645" s="17">
        <v>1021.88</v>
      </c>
      <c r="AF645" s="17">
        <v>990.65</v>
      </c>
      <c r="AG645" s="17">
        <v>997.673</v>
      </c>
      <c r="AH645" s="17">
        <v>997.673</v>
      </c>
      <c r="AI645" s="17">
        <v>997.673</v>
      </c>
      <c r="AJ645" s="17">
        <v>990.28099999999995</v>
      </c>
      <c r="AK645" s="17">
        <v>1006.13</v>
      </c>
      <c r="AL645" s="17">
        <v>1000.72</v>
      </c>
      <c r="AM645" s="17">
        <v>1035.8399999999999</v>
      </c>
      <c r="AN645" s="17">
        <v>1035.8399999999999</v>
      </c>
      <c r="AO645" s="17">
        <v>1036.92</v>
      </c>
      <c r="AP645" s="17">
        <v>1045.8599999999999</v>
      </c>
    </row>
    <row r="646" spans="1:42" x14ac:dyDescent="0.35">
      <c r="A646" s="52"/>
      <c r="B646" s="17">
        <v>895.83900000000006</v>
      </c>
      <c r="C646" s="17">
        <v>895.83900000000006</v>
      </c>
      <c r="D646" s="17">
        <v>927.70799999999997</v>
      </c>
      <c r="E646" s="17">
        <v>937.20600000000002</v>
      </c>
      <c r="F646" s="17">
        <v>941.17399999999998</v>
      </c>
      <c r="G646" s="17">
        <v>953.26800000000003</v>
      </c>
      <c r="H646" s="17">
        <v>954.69399999999996</v>
      </c>
      <c r="I646" s="17">
        <v>933.85500000000002</v>
      </c>
      <c r="J646" s="17">
        <v>924.22</v>
      </c>
      <c r="K646" s="17">
        <v>933.14099999999996</v>
      </c>
      <c r="L646" s="17">
        <v>935.22900000000004</v>
      </c>
      <c r="M646" s="17">
        <v>909.13099999999997</v>
      </c>
      <c r="N646" s="17">
        <v>914.51300000000003</v>
      </c>
      <c r="O646" s="17">
        <v>983.24599999999998</v>
      </c>
      <c r="P646" s="17">
        <v>966.12400000000002</v>
      </c>
      <c r="Q646" s="17">
        <v>948.03399999999999</v>
      </c>
      <c r="R646" s="17">
        <v>952.76400000000001</v>
      </c>
      <c r="S646" s="17">
        <v>967.22900000000004</v>
      </c>
      <c r="T646" s="17">
        <v>1044.04</v>
      </c>
      <c r="U646" s="17">
        <v>988.95299999999997</v>
      </c>
      <c r="V646" s="17">
        <v>957.55600000000004</v>
      </c>
      <c r="W646" s="17">
        <v>934.04399999999998</v>
      </c>
      <c r="X646" s="17">
        <v>963.98900000000003</v>
      </c>
      <c r="Y646" s="17">
        <v>950.99699999999996</v>
      </c>
      <c r="Z646" s="17">
        <v>969.55200000000002</v>
      </c>
      <c r="AA646" s="17">
        <v>1005.74</v>
      </c>
      <c r="AB646" s="17">
        <v>935.74099999999999</v>
      </c>
      <c r="AC646" s="17">
        <v>993.28899999999999</v>
      </c>
      <c r="AD646" s="17">
        <v>1008.36</v>
      </c>
      <c r="AE646" s="17">
        <v>1022.66</v>
      </c>
      <c r="AF646" s="17">
        <v>990.91600000000005</v>
      </c>
      <c r="AG646" s="17">
        <v>997.78300000000002</v>
      </c>
      <c r="AH646" s="17">
        <v>997.78300000000002</v>
      </c>
      <c r="AI646" s="17">
        <v>997.78300000000002</v>
      </c>
      <c r="AJ646" s="17">
        <v>990.36</v>
      </c>
      <c r="AK646" s="17">
        <v>1006.79</v>
      </c>
      <c r="AL646" s="17">
        <v>1000.95</v>
      </c>
      <c r="AM646" s="17">
        <v>1036.0999999999999</v>
      </c>
      <c r="AN646" s="17">
        <v>1036.0999999999999</v>
      </c>
      <c r="AO646" s="17">
        <v>1037.3</v>
      </c>
      <c r="AP646" s="17">
        <v>1047.81</v>
      </c>
    </row>
    <row r="647" spans="1:42" x14ac:dyDescent="0.35">
      <c r="A647" s="52"/>
      <c r="B647" s="17">
        <v>896.44</v>
      </c>
      <c r="C647" s="17">
        <v>896.44</v>
      </c>
      <c r="D647" s="17">
        <v>928.30899999999997</v>
      </c>
      <c r="E647" s="17">
        <v>937.55399999999997</v>
      </c>
      <c r="F647" s="17">
        <v>941.27800000000002</v>
      </c>
      <c r="G647" s="17">
        <v>953.755</v>
      </c>
      <c r="H647" s="17">
        <v>954.72400000000005</v>
      </c>
      <c r="I647" s="17">
        <v>933.95500000000004</v>
      </c>
      <c r="J647" s="17">
        <v>924.70299999999997</v>
      </c>
      <c r="K647" s="17">
        <v>933.74699999999996</v>
      </c>
      <c r="L647" s="17">
        <v>935.39499999999998</v>
      </c>
      <c r="M647" s="17">
        <v>909.23</v>
      </c>
      <c r="N647" s="17">
        <v>915.06100000000004</v>
      </c>
      <c r="O647" s="17">
        <v>985.35900000000004</v>
      </c>
      <c r="P647" s="17">
        <v>966.28399999999999</v>
      </c>
      <c r="Q647" s="17">
        <v>948.51099999999997</v>
      </c>
      <c r="R647" s="17">
        <v>952.78300000000002</v>
      </c>
      <c r="S647" s="17">
        <v>967.73500000000001</v>
      </c>
      <c r="T647" s="17">
        <v>1044.3599999999999</v>
      </c>
      <c r="U647" s="17">
        <v>989.06600000000003</v>
      </c>
      <c r="V647" s="17">
        <v>957.84699999999998</v>
      </c>
      <c r="W647" s="17">
        <v>934.52</v>
      </c>
      <c r="X647" s="17">
        <v>964.31600000000003</v>
      </c>
      <c r="Y647" s="17">
        <v>951.00699999999995</v>
      </c>
      <c r="Z647" s="17">
        <v>969.65599999999995</v>
      </c>
      <c r="AA647" s="17">
        <v>1005.82</v>
      </c>
      <c r="AB647" s="17">
        <v>936.11500000000001</v>
      </c>
      <c r="AC647" s="17">
        <v>993.29399999999998</v>
      </c>
      <c r="AD647" s="17">
        <v>1011.12</v>
      </c>
      <c r="AE647" s="17">
        <v>1023.45</v>
      </c>
      <c r="AF647" s="17">
        <v>991.67700000000002</v>
      </c>
      <c r="AG647" s="17">
        <v>997.85500000000002</v>
      </c>
      <c r="AH647" s="17">
        <v>997.85500000000002</v>
      </c>
      <c r="AI647" s="17">
        <v>997.85500000000002</v>
      </c>
      <c r="AJ647" s="17">
        <v>990.44399999999996</v>
      </c>
      <c r="AK647" s="17">
        <v>1007.83</v>
      </c>
      <c r="AL647" s="17">
        <v>1000.97</v>
      </c>
      <c r="AM647" s="17">
        <v>1036.51</v>
      </c>
      <c r="AN647" s="17">
        <v>1036.51</v>
      </c>
      <c r="AO647" s="17">
        <v>1038.31</v>
      </c>
      <c r="AP647" s="17">
        <v>1049.06</v>
      </c>
    </row>
    <row r="648" spans="1:42" x14ac:dyDescent="0.35">
      <c r="A648" s="52"/>
      <c r="B648" s="17">
        <v>896.55399999999997</v>
      </c>
      <c r="C648" s="17">
        <v>896.55399999999997</v>
      </c>
      <c r="D648" s="17">
        <v>928.58399999999995</v>
      </c>
      <c r="E648" s="17">
        <v>937.61099999999999</v>
      </c>
      <c r="F648" s="17">
        <v>941.64400000000001</v>
      </c>
      <c r="G648" s="17">
        <v>953.87099999999998</v>
      </c>
      <c r="H648" s="17">
        <v>955.47400000000005</v>
      </c>
      <c r="I648" s="17">
        <v>934.78200000000004</v>
      </c>
      <c r="J648" s="17">
        <v>925.62300000000005</v>
      </c>
      <c r="K648" s="17">
        <v>933.98</v>
      </c>
      <c r="L648" s="17">
        <v>936.81500000000005</v>
      </c>
      <c r="M648" s="17">
        <v>909.23400000000004</v>
      </c>
      <c r="N648" s="17">
        <v>916.899</v>
      </c>
      <c r="O648" s="17">
        <v>985.447</v>
      </c>
      <c r="P648" s="17">
        <v>966.62800000000004</v>
      </c>
      <c r="Q648" s="17">
        <v>949.78899999999999</v>
      </c>
      <c r="R648" s="17">
        <v>953.61800000000005</v>
      </c>
      <c r="S648" s="17">
        <v>967.99</v>
      </c>
      <c r="T648" s="17">
        <v>1044.46</v>
      </c>
      <c r="U648" s="17">
        <v>989.91800000000001</v>
      </c>
      <c r="V648" s="17">
        <v>958.36500000000001</v>
      </c>
      <c r="W648" s="17">
        <v>937.35299999999995</v>
      </c>
      <c r="X648" s="17">
        <v>964.63699999999994</v>
      </c>
      <c r="Y648" s="17">
        <v>951.15200000000004</v>
      </c>
      <c r="Z648" s="17">
        <v>969.88400000000001</v>
      </c>
      <c r="AA648" s="17">
        <v>1005.85</v>
      </c>
      <c r="AB648" s="17">
        <v>936.77599999999995</v>
      </c>
      <c r="AC648" s="17">
        <v>994.11599999999999</v>
      </c>
      <c r="AD648" s="17">
        <v>1011.45</v>
      </c>
      <c r="AE648" s="17">
        <v>1024.19</v>
      </c>
      <c r="AF648" s="17">
        <v>992.92200000000003</v>
      </c>
      <c r="AG648" s="17">
        <v>998.49199999999996</v>
      </c>
      <c r="AH648" s="17">
        <v>998.49199999999996</v>
      </c>
      <c r="AI648" s="17">
        <v>998.49199999999996</v>
      </c>
      <c r="AJ648" s="17">
        <v>990.60400000000004</v>
      </c>
      <c r="AK648" s="17">
        <v>1007.94</v>
      </c>
      <c r="AL648" s="17">
        <v>1001.37</v>
      </c>
      <c r="AM648" s="17">
        <v>1036.52</v>
      </c>
      <c r="AN648" s="17">
        <v>1036.52</v>
      </c>
      <c r="AO648" s="17">
        <v>1038.3800000000001</v>
      </c>
      <c r="AP648" s="17">
        <v>1049.52</v>
      </c>
    </row>
    <row r="649" spans="1:42" x14ac:dyDescent="0.35">
      <c r="A649" s="52"/>
      <c r="B649" s="17">
        <v>896.77300000000002</v>
      </c>
      <c r="C649" s="17">
        <v>896.77300000000002</v>
      </c>
      <c r="D649" s="17">
        <v>929.06100000000004</v>
      </c>
      <c r="E649" s="17">
        <v>938.36099999999999</v>
      </c>
      <c r="F649" s="17">
        <v>942.44399999999996</v>
      </c>
      <c r="G649" s="17">
        <v>955.22699999999998</v>
      </c>
      <c r="H649" s="17">
        <v>955.72199999999998</v>
      </c>
      <c r="I649" s="17">
        <v>935.029</v>
      </c>
      <c r="J649" s="17">
        <v>926.04700000000003</v>
      </c>
      <c r="K649" s="17">
        <v>934.36300000000006</v>
      </c>
      <c r="L649" s="17">
        <v>937.21199999999999</v>
      </c>
      <c r="M649" s="17">
        <v>909.90300000000002</v>
      </c>
      <c r="N649" s="17">
        <v>917.88800000000003</v>
      </c>
      <c r="O649" s="17">
        <v>987.89400000000001</v>
      </c>
      <c r="P649" s="17">
        <v>967.32600000000002</v>
      </c>
      <c r="Q649" s="17">
        <v>950.55</v>
      </c>
      <c r="R649" s="17">
        <v>954.53800000000001</v>
      </c>
      <c r="S649" s="17">
        <v>969.52300000000002</v>
      </c>
      <c r="T649" s="17">
        <v>1045.01</v>
      </c>
      <c r="U649" s="17">
        <v>990.71400000000006</v>
      </c>
      <c r="V649" s="17">
        <v>958.53300000000002</v>
      </c>
      <c r="W649" s="17">
        <v>937.43299999999999</v>
      </c>
      <c r="X649" s="17">
        <v>964.71100000000001</v>
      </c>
      <c r="Y649" s="17">
        <v>952.53099999999995</v>
      </c>
      <c r="Z649" s="17">
        <v>970.91300000000001</v>
      </c>
      <c r="AA649" s="17">
        <v>1007.16</v>
      </c>
      <c r="AB649" s="17">
        <v>937.928</v>
      </c>
      <c r="AC649" s="17">
        <v>994.11800000000005</v>
      </c>
      <c r="AD649" s="17">
        <v>1012.1</v>
      </c>
      <c r="AE649" s="17">
        <v>1024.29</v>
      </c>
      <c r="AF649" s="17">
        <v>993.346</v>
      </c>
      <c r="AG649" s="17">
        <v>998.54</v>
      </c>
      <c r="AH649" s="17">
        <v>998.54</v>
      </c>
      <c r="AI649" s="17">
        <v>998.54</v>
      </c>
      <c r="AJ649" s="17">
        <v>992.08199999999999</v>
      </c>
      <c r="AK649" s="17">
        <v>1008.09</v>
      </c>
      <c r="AL649" s="17">
        <v>1002.03</v>
      </c>
      <c r="AM649" s="17">
        <v>1036.77</v>
      </c>
      <c r="AN649" s="17">
        <v>1036.77</v>
      </c>
      <c r="AO649" s="17">
        <v>1038.73</v>
      </c>
      <c r="AP649" s="17">
        <v>1049.82</v>
      </c>
    </row>
    <row r="650" spans="1:42" x14ac:dyDescent="0.35">
      <c r="A650" s="52"/>
      <c r="B650" s="17">
        <v>897.86599999999999</v>
      </c>
      <c r="C650" s="17">
        <v>897.86599999999999</v>
      </c>
      <c r="D650" s="17">
        <v>929.21100000000001</v>
      </c>
      <c r="E650" s="17">
        <v>938.58</v>
      </c>
      <c r="F650" s="17">
        <v>943.053</v>
      </c>
      <c r="G650" s="17">
        <v>956.92200000000003</v>
      </c>
      <c r="H650" s="17">
        <v>955.94100000000003</v>
      </c>
      <c r="I650" s="17">
        <v>935.08100000000002</v>
      </c>
      <c r="J650" s="17">
        <v>926.77499999999998</v>
      </c>
      <c r="K650" s="17">
        <v>934.69200000000001</v>
      </c>
      <c r="L650" s="17">
        <v>937.9</v>
      </c>
      <c r="M650" s="17">
        <v>909.90499999999997</v>
      </c>
      <c r="N650" s="17">
        <v>918.23500000000001</v>
      </c>
      <c r="O650" s="17">
        <v>988.75300000000004</v>
      </c>
      <c r="P650" s="17">
        <v>968.56</v>
      </c>
      <c r="Q650" s="17">
        <v>950.86699999999996</v>
      </c>
      <c r="R650" s="17">
        <v>954.98900000000003</v>
      </c>
      <c r="S650" s="17">
        <v>969.97</v>
      </c>
      <c r="T650" s="17">
        <v>1045.25</v>
      </c>
      <c r="U650" s="17">
        <v>991.02800000000002</v>
      </c>
      <c r="V650" s="17">
        <v>958.846</v>
      </c>
      <c r="W650" s="17">
        <v>937.88300000000004</v>
      </c>
      <c r="X650" s="17">
        <v>964.79200000000003</v>
      </c>
      <c r="Y650" s="17">
        <v>952.74800000000005</v>
      </c>
      <c r="Z650" s="17">
        <v>970.97199999999998</v>
      </c>
      <c r="AA650" s="17">
        <v>1007.64</v>
      </c>
      <c r="AB650" s="17">
        <v>938.04300000000001</v>
      </c>
      <c r="AC650" s="17">
        <v>995.04399999999998</v>
      </c>
      <c r="AD650" s="17">
        <v>1012.31</v>
      </c>
      <c r="AE650" s="17">
        <v>1024.97</v>
      </c>
      <c r="AF650" s="17">
        <v>994.45899999999995</v>
      </c>
      <c r="AG650" s="17">
        <v>998.64300000000003</v>
      </c>
      <c r="AH650" s="17">
        <v>998.64300000000003</v>
      </c>
      <c r="AI650" s="17">
        <v>998.64300000000003</v>
      </c>
      <c r="AJ650" s="17">
        <v>992.5</v>
      </c>
      <c r="AK650" s="17">
        <v>1008.34</v>
      </c>
      <c r="AL650" s="17">
        <v>1003.54</v>
      </c>
      <c r="AM650" s="17">
        <v>1037.55</v>
      </c>
      <c r="AN650" s="17">
        <v>1037.55</v>
      </c>
      <c r="AO650" s="17">
        <v>1038.9000000000001</v>
      </c>
      <c r="AP650" s="17">
        <v>1051.17</v>
      </c>
    </row>
    <row r="651" spans="1:42" x14ac:dyDescent="0.35">
      <c r="A651" s="52"/>
      <c r="B651" s="17">
        <v>897.89700000000005</v>
      </c>
      <c r="C651" s="17">
        <v>897.89700000000005</v>
      </c>
      <c r="D651" s="17">
        <v>929.29499999999996</v>
      </c>
      <c r="E651" s="17">
        <v>938.74800000000005</v>
      </c>
      <c r="F651" s="17">
        <v>944.58299999999997</v>
      </c>
      <c r="G651" s="17">
        <v>958.17700000000002</v>
      </c>
      <c r="H651" s="17">
        <v>956.99099999999999</v>
      </c>
      <c r="I651" s="17">
        <v>935.49099999999999</v>
      </c>
      <c r="J651" s="17">
        <v>927.92600000000004</v>
      </c>
      <c r="K651" s="17">
        <v>934.74400000000003</v>
      </c>
      <c r="L651" s="17">
        <v>939.06299999999999</v>
      </c>
      <c r="M651" s="17">
        <v>910.86</v>
      </c>
      <c r="N651" s="17">
        <v>919.33</v>
      </c>
      <c r="O651" s="17">
        <v>989.46900000000005</v>
      </c>
      <c r="P651" s="17">
        <v>969.84799999999996</v>
      </c>
      <c r="Q651" s="17">
        <v>951.40499999999997</v>
      </c>
      <c r="R651" s="17">
        <v>955.98800000000006</v>
      </c>
      <c r="S651" s="17">
        <v>970.41899999999998</v>
      </c>
      <c r="T651" s="17">
        <v>1045.26</v>
      </c>
      <c r="U651" s="17">
        <v>991.40800000000002</v>
      </c>
      <c r="V651" s="17">
        <v>959.24400000000003</v>
      </c>
      <c r="W651" s="17">
        <v>938.72299999999996</v>
      </c>
      <c r="X651" s="17">
        <v>964.88099999999997</v>
      </c>
      <c r="Y651" s="17">
        <v>952.79899999999998</v>
      </c>
      <c r="Z651" s="17">
        <v>971.49900000000002</v>
      </c>
      <c r="AA651" s="17">
        <v>1007.93</v>
      </c>
      <c r="AB651" s="17">
        <v>938.71199999999999</v>
      </c>
      <c r="AC651" s="17">
        <v>995.40899999999999</v>
      </c>
      <c r="AD651" s="17">
        <v>1012.52</v>
      </c>
      <c r="AE651" s="17">
        <v>1025.08</v>
      </c>
      <c r="AF651" s="17">
        <v>994.80200000000002</v>
      </c>
      <c r="AG651" s="17">
        <v>999.34500000000003</v>
      </c>
      <c r="AH651" s="17">
        <v>999.34500000000003</v>
      </c>
      <c r="AI651" s="17">
        <v>999.34500000000003</v>
      </c>
      <c r="AJ651" s="17">
        <v>992.69600000000003</v>
      </c>
      <c r="AK651" s="17">
        <v>1008.87</v>
      </c>
      <c r="AL651" s="17">
        <v>1003.81</v>
      </c>
      <c r="AM651" s="17">
        <v>1037.8499999999999</v>
      </c>
      <c r="AN651" s="17">
        <v>1037.8499999999999</v>
      </c>
      <c r="AO651" s="17">
        <v>1040.3399999999999</v>
      </c>
      <c r="AP651" s="17">
        <v>1051.53</v>
      </c>
    </row>
    <row r="652" spans="1:42" x14ac:dyDescent="0.35">
      <c r="A652" s="52"/>
      <c r="B652" s="17">
        <v>898.274</v>
      </c>
      <c r="C652" s="17">
        <v>898.274</v>
      </c>
      <c r="D652" s="17">
        <v>929.33299999999997</v>
      </c>
      <c r="E652" s="17">
        <v>939.024</v>
      </c>
      <c r="F652" s="17">
        <v>944.61699999999996</v>
      </c>
      <c r="G652" s="17">
        <v>959.63199999999995</v>
      </c>
      <c r="H652" s="17">
        <v>957.03099999999995</v>
      </c>
      <c r="I652" s="17">
        <v>936.03599999999994</v>
      </c>
      <c r="J652" s="17">
        <v>928.38300000000004</v>
      </c>
      <c r="K652" s="17">
        <v>935.12300000000005</v>
      </c>
      <c r="L652" s="17">
        <v>939.49</v>
      </c>
      <c r="M652" s="17">
        <v>912.05899999999997</v>
      </c>
      <c r="N652" s="17">
        <v>921.53300000000002</v>
      </c>
      <c r="O652" s="17">
        <v>989.49199999999996</v>
      </c>
      <c r="P652" s="17">
        <v>969.87699999999995</v>
      </c>
      <c r="Q652" s="17">
        <v>951.92200000000003</v>
      </c>
      <c r="R652" s="17">
        <v>956.83699999999999</v>
      </c>
      <c r="S652" s="17">
        <v>970.44200000000001</v>
      </c>
      <c r="T652" s="17">
        <v>1045.68</v>
      </c>
      <c r="U652" s="17">
        <v>992.03599999999994</v>
      </c>
      <c r="V652" s="17">
        <v>959.37</v>
      </c>
      <c r="W652" s="17">
        <v>939.28200000000004</v>
      </c>
      <c r="X652" s="17">
        <v>965.05700000000002</v>
      </c>
      <c r="Y652" s="17">
        <v>952.89200000000005</v>
      </c>
      <c r="Z652" s="17">
        <v>971.60299999999995</v>
      </c>
      <c r="AA652" s="17">
        <v>1008.9</v>
      </c>
      <c r="AB652" s="17">
        <v>938.82299999999998</v>
      </c>
      <c r="AC652" s="17">
        <v>996.61599999999999</v>
      </c>
      <c r="AD652" s="17">
        <v>1013.39</v>
      </c>
      <c r="AE652" s="17">
        <v>1025.29</v>
      </c>
      <c r="AF652" s="17">
        <v>994.97400000000005</v>
      </c>
      <c r="AG652" s="17">
        <v>999.67200000000003</v>
      </c>
      <c r="AH652" s="17">
        <v>999.67200000000003</v>
      </c>
      <c r="AI652" s="17">
        <v>999.67200000000003</v>
      </c>
      <c r="AJ652" s="17">
        <v>992.73099999999999</v>
      </c>
      <c r="AK652" s="17">
        <v>1010.24</v>
      </c>
      <c r="AL652" s="17">
        <v>1004.07</v>
      </c>
      <c r="AM652" s="17">
        <v>1038.18</v>
      </c>
      <c r="AN652" s="17">
        <v>1038.18</v>
      </c>
      <c r="AO652" s="17">
        <v>1041.54</v>
      </c>
      <c r="AP652" s="17">
        <v>1052.3900000000001</v>
      </c>
    </row>
    <row r="653" spans="1:42" x14ac:dyDescent="0.35">
      <c r="A653" s="52"/>
      <c r="B653" s="17">
        <v>898.32399999999996</v>
      </c>
      <c r="C653" s="17">
        <v>898.32399999999996</v>
      </c>
      <c r="D653" s="17">
        <v>930.25300000000004</v>
      </c>
      <c r="E653" s="17">
        <v>939.08799999999997</v>
      </c>
      <c r="F653" s="17">
        <v>944.80700000000002</v>
      </c>
      <c r="G653" s="17">
        <v>959.64200000000005</v>
      </c>
      <c r="H653" s="17">
        <v>958.79600000000005</v>
      </c>
      <c r="I653" s="17">
        <v>938.98500000000001</v>
      </c>
      <c r="J653" s="17">
        <v>929.18</v>
      </c>
      <c r="K653" s="17">
        <v>936.53399999999999</v>
      </c>
      <c r="L653" s="17">
        <v>939.58100000000002</v>
      </c>
      <c r="M653" s="17">
        <v>912.22500000000002</v>
      </c>
      <c r="N653" s="17">
        <v>921.68899999999996</v>
      </c>
      <c r="O653" s="17">
        <v>989.51</v>
      </c>
      <c r="P653" s="17">
        <v>971.04399999999998</v>
      </c>
      <c r="Q653" s="17">
        <v>952.11300000000006</v>
      </c>
      <c r="R653" s="17">
        <v>957.07100000000003</v>
      </c>
      <c r="S653" s="17">
        <v>972.12099999999998</v>
      </c>
      <c r="T653" s="17">
        <v>1045.99</v>
      </c>
      <c r="U653" s="17">
        <v>992.06</v>
      </c>
      <c r="V653" s="17">
        <v>959.40700000000004</v>
      </c>
      <c r="W653" s="17">
        <v>939.45500000000004</v>
      </c>
      <c r="X653" s="17">
        <v>965.05799999999999</v>
      </c>
      <c r="Y653" s="17">
        <v>952.91099999999994</v>
      </c>
      <c r="Z653" s="17">
        <v>971.82</v>
      </c>
      <c r="AA653" s="17">
        <v>1008.98</v>
      </c>
      <c r="AB653" s="17">
        <v>939.048</v>
      </c>
      <c r="AC653" s="17">
        <v>997.50599999999997</v>
      </c>
      <c r="AD653" s="17">
        <v>1014.03</v>
      </c>
      <c r="AE653" s="17">
        <v>1025.55</v>
      </c>
      <c r="AF653" s="17">
        <v>995.02300000000002</v>
      </c>
      <c r="AG653" s="17">
        <v>1000.23</v>
      </c>
      <c r="AH653" s="17">
        <v>1000.23</v>
      </c>
      <c r="AI653" s="17">
        <v>1000.23</v>
      </c>
      <c r="AJ653" s="17">
        <v>992.81299999999999</v>
      </c>
      <c r="AK653" s="17">
        <v>1010.38</v>
      </c>
      <c r="AL653" s="17">
        <v>1004.26</v>
      </c>
      <c r="AM653" s="17">
        <v>1038.8900000000001</v>
      </c>
      <c r="AN653" s="17">
        <v>1038.8900000000001</v>
      </c>
      <c r="AO653" s="17">
        <v>1043.55</v>
      </c>
      <c r="AP653" s="17">
        <v>1053.18</v>
      </c>
    </row>
    <row r="654" spans="1:42" x14ac:dyDescent="0.35">
      <c r="A654" s="52"/>
      <c r="B654" s="17">
        <v>898.87099999999998</v>
      </c>
      <c r="C654" s="17">
        <v>898.87099999999998</v>
      </c>
      <c r="D654" s="17">
        <v>930.78700000000003</v>
      </c>
      <c r="E654" s="17">
        <v>940.26700000000005</v>
      </c>
      <c r="F654" s="17">
        <v>945.32899999999995</v>
      </c>
      <c r="G654" s="17">
        <v>959.79100000000005</v>
      </c>
      <c r="H654" s="17">
        <v>958.94600000000003</v>
      </c>
      <c r="I654" s="17">
        <v>939.09500000000003</v>
      </c>
      <c r="J654" s="17">
        <v>929.59900000000005</v>
      </c>
      <c r="K654" s="17">
        <v>937.70299999999997</v>
      </c>
      <c r="L654" s="17">
        <v>940.31100000000004</v>
      </c>
      <c r="M654" s="17">
        <v>912.57100000000003</v>
      </c>
      <c r="N654" s="17">
        <v>922.23299999999995</v>
      </c>
      <c r="O654" s="17">
        <v>989.92</v>
      </c>
      <c r="P654" s="17">
        <v>971.12599999999998</v>
      </c>
      <c r="Q654" s="17">
        <v>952.47299999999996</v>
      </c>
      <c r="R654" s="17">
        <v>958.22199999999998</v>
      </c>
      <c r="S654" s="17">
        <v>972.31299999999999</v>
      </c>
      <c r="T654" s="17">
        <v>1046.44</v>
      </c>
      <c r="U654" s="17">
        <v>992.23800000000006</v>
      </c>
      <c r="V654" s="17">
        <v>960.06799999999998</v>
      </c>
      <c r="W654" s="17">
        <v>941.33299999999997</v>
      </c>
      <c r="X654" s="17">
        <v>965.21400000000006</v>
      </c>
      <c r="Y654" s="17">
        <v>953.05700000000002</v>
      </c>
      <c r="Z654" s="17">
        <v>971.88400000000001</v>
      </c>
      <c r="AA654" s="17">
        <v>1009.41</v>
      </c>
      <c r="AB654" s="17">
        <v>939.87</v>
      </c>
      <c r="AC654" s="17">
        <v>998.63</v>
      </c>
      <c r="AD654" s="17">
        <v>1014.1</v>
      </c>
      <c r="AE654" s="17">
        <v>1025.69</v>
      </c>
      <c r="AF654" s="17">
        <v>995.21400000000006</v>
      </c>
      <c r="AG654" s="17">
        <v>1000.65</v>
      </c>
      <c r="AH654" s="17">
        <v>1000.65</v>
      </c>
      <c r="AI654" s="17">
        <v>1000.65</v>
      </c>
      <c r="AJ654" s="17">
        <v>993.73</v>
      </c>
      <c r="AK654" s="17">
        <v>1010.9</v>
      </c>
      <c r="AL654" s="17">
        <v>1004.52</v>
      </c>
      <c r="AM654" s="17">
        <v>1039.57</v>
      </c>
      <c r="AN654" s="17">
        <v>1039.57</v>
      </c>
      <c r="AO654" s="17">
        <v>1043.6099999999999</v>
      </c>
      <c r="AP654" s="17">
        <v>1054.1500000000001</v>
      </c>
    </row>
    <row r="655" spans="1:42" x14ac:dyDescent="0.35">
      <c r="A655" s="52"/>
      <c r="B655" s="17">
        <v>898.99199999999996</v>
      </c>
      <c r="C655" s="17">
        <v>898.99199999999996</v>
      </c>
      <c r="D655" s="17">
        <v>931.08900000000006</v>
      </c>
      <c r="E655" s="17">
        <v>940.404</v>
      </c>
      <c r="F655" s="17">
        <v>946.005</v>
      </c>
      <c r="G655" s="17">
        <v>960.41899999999998</v>
      </c>
      <c r="H655" s="17">
        <v>958.952</v>
      </c>
      <c r="I655" s="17">
        <v>939.12</v>
      </c>
      <c r="J655" s="17">
        <v>930.05499999999995</v>
      </c>
      <c r="K655" s="17">
        <v>938.41700000000003</v>
      </c>
      <c r="L655" s="17">
        <v>940.31399999999996</v>
      </c>
      <c r="M655" s="17">
        <v>913.13</v>
      </c>
      <c r="N655" s="17">
        <v>922.66099999999994</v>
      </c>
      <c r="O655" s="17">
        <v>990.36900000000003</v>
      </c>
      <c r="P655" s="17">
        <v>971.85799999999995</v>
      </c>
      <c r="Q655" s="17">
        <v>952.51199999999994</v>
      </c>
      <c r="R655" s="17">
        <v>958.43299999999999</v>
      </c>
      <c r="S655" s="17">
        <v>972.89200000000005</v>
      </c>
      <c r="T655" s="17">
        <v>1046.8399999999999</v>
      </c>
      <c r="U655" s="17">
        <v>992.47699999999998</v>
      </c>
      <c r="V655" s="17">
        <v>960.11099999999999</v>
      </c>
      <c r="W655" s="17">
        <v>941.55200000000002</v>
      </c>
      <c r="X655" s="17">
        <v>965.36800000000005</v>
      </c>
      <c r="Y655" s="17">
        <v>954.07600000000002</v>
      </c>
      <c r="Z655" s="17">
        <v>972.03399999999999</v>
      </c>
      <c r="AA655" s="17">
        <v>1009.43</v>
      </c>
      <c r="AB655" s="17">
        <v>939.96299999999997</v>
      </c>
      <c r="AC655" s="17">
        <v>998.92499999999995</v>
      </c>
      <c r="AD655" s="17">
        <v>1014.45</v>
      </c>
      <c r="AE655" s="17">
        <v>1026.8399999999999</v>
      </c>
      <c r="AF655" s="17">
        <v>995.57399999999996</v>
      </c>
      <c r="AG655" s="17">
        <v>1001.22</v>
      </c>
      <c r="AH655" s="17">
        <v>1001.22</v>
      </c>
      <c r="AI655" s="17">
        <v>1001.22</v>
      </c>
      <c r="AJ655" s="17">
        <v>995.68499999999995</v>
      </c>
      <c r="AK655" s="17">
        <v>1011.92</v>
      </c>
      <c r="AL655" s="17">
        <v>1004.59</v>
      </c>
      <c r="AM655" s="17">
        <v>1040.24</v>
      </c>
      <c r="AN655" s="17">
        <v>1040.24</v>
      </c>
      <c r="AO655" s="17">
        <v>1044.8</v>
      </c>
      <c r="AP655" s="17">
        <v>1056.21</v>
      </c>
    </row>
    <row r="656" spans="1:42" x14ac:dyDescent="0.35">
      <c r="A656" s="52"/>
      <c r="B656" s="17">
        <v>899.024</v>
      </c>
      <c r="C656" s="17">
        <v>899.024</v>
      </c>
      <c r="D656" s="17">
        <v>931.45799999999997</v>
      </c>
      <c r="E656" s="17">
        <v>940.88099999999997</v>
      </c>
      <c r="F656" s="17">
        <v>946.654</v>
      </c>
      <c r="G656" s="17">
        <v>960.96500000000003</v>
      </c>
      <c r="H656" s="17">
        <v>958.96199999999999</v>
      </c>
      <c r="I656" s="17">
        <v>939.76900000000001</v>
      </c>
      <c r="J656" s="17">
        <v>930.52099999999996</v>
      </c>
      <c r="K656" s="17">
        <v>938.73</v>
      </c>
      <c r="L656" s="17">
        <v>940.47</v>
      </c>
      <c r="M656" s="17">
        <v>913.23099999999999</v>
      </c>
      <c r="N656" s="17">
        <v>922.86500000000001</v>
      </c>
      <c r="O656" s="17">
        <v>992.00599999999997</v>
      </c>
      <c r="P656" s="17">
        <v>972.45600000000002</v>
      </c>
      <c r="Q656" s="17">
        <v>953.55899999999997</v>
      </c>
      <c r="R656" s="17">
        <v>958.64200000000005</v>
      </c>
      <c r="S656" s="17">
        <v>973.62300000000005</v>
      </c>
      <c r="T656" s="17">
        <v>1048.0899999999999</v>
      </c>
      <c r="U656" s="17">
        <v>993.11900000000003</v>
      </c>
      <c r="V656" s="17">
        <v>960.16</v>
      </c>
      <c r="W656" s="17">
        <v>942.21199999999999</v>
      </c>
      <c r="X656" s="17">
        <v>965.39700000000005</v>
      </c>
      <c r="Y656" s="17">
        <v>954.548</v>
      </c>
      <c r="Z656" s="17">
        <v>972.79100000000005</v>
      </c>
      <c r="AA656" s="17">
        <v>1010.06</v>
      </c>
      <c r="AB656" s="17">
        <v>940.17899999999997</v>
      </c>
      <c r="AC656" s="17">
        <v>1001.64</v>
      </c>
      <c r="AD656" s="17">
        <v>1014.53</v>
      </c>
      <c r="AE656" s="17">
        <v>1027.05</v>
      </c>
      <c r="AF656" s="17">
        <v>995.73400000000004</v>
      </c>
      <c r="AG656" s="17">
        <v>1001.53</v>
      </c>
      <c r="AH656" s="17">
        <v>1001.53</v>
      </c>
      <c r="AI656" s="17">
        <v>1001.53</v>
      </c>
      <c r="AJ656" s="17">
        <v>996.39700000000005</v>
      </c>
      <c r="AK656" s="17">
        <v>1012.92</v>
      </c>
      <c r="AL656" s="17">
        <v>1004.7</v>
      </c>
      <c r="AM656" s="17">
        <v>1040.3399999999999</v>
      </c>
      <c r="AN656" s="17">
        <v>1040.3399999999999</v>
      </c>
      <c r="AO656" s="17">
        <v>1045.02</v>
      </c>
      <c r="AP656" s="17">
        <v>1057.04</v>
      </c>
    </row>
    <row r="657" spans="1:42" x14ac:dyDescent="0.35">
      <c r="A657" s="52"/>
      <c r="B657" s="17">
        <v>900.19799999999998</v>
      </c>
      <c r="C657" s="17">
        <v>900.19799999999998</v>
      </c>
      <c r="D657" s="17">
        <v>931.51599999999996</v>
      </c>
      <c r="E657" s="17">
        <v>940.94399999999996</v>
      </c>
      <c r="F657" s="17">
        <v>947.04300000000001</v>
      </c>
      <c r="G657" s="17">
        <v>961.02099999999996</v>
      </c>
      <c r="H657" s="17">
        <v>959.20399999999995</v>
      </c>
      <c r="I657" s="17">
        <v>939.98299999999995</v>
      </c>
      <c r="J657" s="17">
        <v>930.87900000000002</v>
      </c>
      <c r="K657" s="17">
        <v>939.11099999999999</v>
      </c>
      <c r="L657" s="17">
        <v>940.69899999999996</v>
      </c>
      <c r="M657" s="17">
        <v>913.48500000000001</v>
      </c>
      <c r="N657" s="17">
        <v>924.28300000000002</v>
      </c>
      <c r="O657" s="17">
        <v>992.45600000000002</v>
      </c>
      <c r="P657" s="17">
        <v>972.46799999999996</v>
      </c>
      <c r="Q657" s="17">
        <v>954.16499999999996</v>
      </c>
      <c r="R657" s="17">
        <v>958.86</v>
      </c>
      <c r="S657" s="17">
        <v>974.47900000000004</v>
      </c>
      <c r="T657" s="17">
        <v>1049</v>
      </c>
      <c r="U657" s="17">
        <v>993.21900000000005</v>
      </c>
      <c r="V657" s="17">
        <v>961.73500000000001</v>
      </c>
      <c r="W657" s="17">
        <v>943.15300000000002</v>
      </c>
      <c r="X657" s="17">
        <v>965.90499999999997</v>
      </c>
      <c r="Y657" s="17">
        <v>954.98599999999999</v>
      </c>
      <c r="Z657" s="17">
        <v>972.87300000000005</v>
      </c>
      <c r="AA657" s="17">
        <v>1010.65</v>
      </c>
      <c r="AB657" s="17">
        <v>941.46600000000001</v>
      </c>
      <c r="AC657" s="17">
        <v>1002.16</v>
      </c>
      <c r="AD657" s="17">
        <v>1014.85</v>
      </c>
      <c r="AE657" s="17">
        <v>1028.6400000000001</v>
      </c>
      <c r="AF657" s="17">
        <v>997.41099999999994</v>
      </c>
      <c r="AG657" s="17">
        <v>1001.97</v>
      </c>
      <c r="AH657" s="17">
        <v>1001.97</v>
      </c>
      <c r="AI657" s="17">
        <v>1001.97</v>
      </c>
      <c r="AJ657" s="17">
        <v>996.72400000000005</v>
      </c>
      <c r="AK657" s="17">
        <v>1013.22</v>
      </c>
      <c r="AL657" s="17">
        <v>1005.87</v>
      </c>
      <c r="AM657" s="17">
        <v>1041.3</v>
      </c>
      <c r="AN657" s="17">
        <v>1041.3</v>
      </c>
      <c r="AO657" s="17">
        <v>1045.8800000000001</v>
      </c>
      <c r="AP657" s="17">
        <v>1057.81</v>
      </c>
    </row>
    <row r="658" spans="1:42" x14ac:dyDescent="0.35">
      <c r="A658" s="52"/>
      <c r="B658" s="17">
        <v>900.53300000000002</v>
      </c>
      <c r="C658" s="17">
        <v>900.53300000000002</v>
      </c>
      <c r="D658" s="17">
        <v>932.34</v>
      </c>
      <c r="E658" s="17">
        <v>941.57799999999997</v>
      </c>
      <c r="F658" s="17">
        <v>947.73800000000006</v>
      </c>
      <c r="G658" s="17">
        <v>961.30100000000004</v>
      </c>
      <c r="H658" s="17">
        <v>960.35199999999998</v>
      </c>
      <c r="I658" s="17">
        <v>941.11800000000005</v>
      </c>
      <c r="J658" s="17">
        <v>931.01499999999999</v>
      </c>
      <c r="K658" s="17">
        <v>939.31600000000003</v>
      </c>
      <c r="L658" s="17">
        <v>940.721</v>
      </c>
      <c r="M658" s="17">
        <v>914.60400000000004</v>
      </c>
      <c r="N658" s="17">
        <v>926.29899999999998</v>
      </c>
      <c r="O658" s="17">
        <v>994.17</v>
      </c>
      <c r="P658" s="17">
        <v>974.02200000000005</v>
      </c>
      <c r="Q658" s="17">
        <v>954.197</v>
      </c>
      <c r="R658" s="17">
        <v>958.92</v>
      </c>
      <c r="S658" s="17">
        <v>975.02700000000004</v>
      </c>
      <c r="T658" s="17">
        <v>1050.1600000000001</v>
      </c>
      <c r="U658" s="17">
        <v>995.14800000000002</v>
      </c>
      <c r="V658" s="17">
        <v>961.74599999999998</v>
      </c>
      <c r="W658" s="17">
        <v>944.01300000000003</v>
      </c>
      <c r="X658" s="17">
        <v>966.49099999999999</v>
      </c>
      <c r="Y658" s="17">
        <v>955.27300000000002</v>
      </c>
      <c r="Z658" s="17">
        <v>973.53700000000003</v>
      </c>
      <c r="AA658" s="17">
        <v>1011.34</v>
      </c>
      <c r="AB658" s="17">
        <v>941.53</v>
      </c>
      <c r="AC658" s="17">
        <v>1003.75</v>
      </c>
      <c r="AD658" s="17">
        <v>1014.97</v>
      </c>
      <c r="AE658" s="17">
        <v>1030</v>
      </c>
      <c r="AF658" s="17">
        <v>997.44200000000001</v>
      </c>
      <c r="AG658" s="17">
        <v>1002.12</v>
      </c>
      <c r="AH658" s="17">
        <v>1002.12</v>
      </c>
      <c r="AI658" s="17">
        <v>1002.12</v>
      </c>
      <c r="AJ658" s="17">
        <v>996.93</v>
      </c>
      <c r="AK658" s="17">
        <v>1013.46</v>
      </c>
      <c r="AL658" s="17">
        <v>1006.97</v>
      </c>
      <c r="AM658" s="17">
        <v>1042</v>
      </c>
      <c r="AN658" s="17">
        <v>1042</v>
      </c>
      <c r="AO658" s="17">
        <v>1045.95</v>
      </c>
      <c r="AP658" s="17">
        <v>1059.3399999999999</v>
      </c>
    </row>
    <row r="659" spans="1:42" x14ac:dyDescent="0.35">
      <c r="A659" s="52"/>
      <c r="B659" s="17">
        <v>900.54200000000003</v>
      </c>
      <c r="C659" s="17">
        <v>900.54200000000003</v>
      </c>
      <c r="D659" s="17">
        <v>932.48699999999997</v>
      </c>
      <c r="E659" s="17">
        <v>941.87300000000005</v>
      </c>
      <c r="F659" s="17">
        <v>948.59100000000001</v>
      </c>
      <c r="G659" s="17">
        <v>961.45500000000004</v>
      </c>
      <c r="H659" s="17">
        <v>960.58500000000004</v>
      </c>
      <c r="I659" s="17">
        <v>941.40499999999997</v>
      </c>
      <c r="J659" s="17">
        <v>931.11500000000001</v>
      </c>
      <c r="K659" s="17">
        <v>941.20799999999997</v>
      </c>
      <c r="L659" s="17">
        <v>940.77599999999995</v>
      </c>
      <c r="M659" s="17">
        <v>915.18299999999999</v>
      </c>
      <c r="N659" s="17">
        <v>927.37300000000005</v>
      </c>
      <c r="O659" s="17">
        <v>995.04600000000005</v>
      </c>
      <c r="P659" s="17">
        <v>974.25900000000001</v>
      </c>
      <c r="Q659" s="17">
        <v>954.23900000000003</v>
      </c>
      <c r="R659" s="17">
        <v>959.60900000000004</v>
      </c>
      <c r="S659" s="17">
        <v>975.08600000000001</v>
      </c>
      <c r="T659" s="17">
        <v>1051.01</v>
      </c>
      <c r="U659" s="17">
        <v>995.44899999999996</v>
      </c>
      <c r="V659" s="17">
        <v>961.75300000000004</v>
      </c>
      <c r="W659" s="17">
        <v>944.649</v>
      </c>
      <c r="X659" s="17">
        <v>966.70100000000002</v>
      </c>
      <c r="Y659" s="17">
        <v>955.56100000000004</v>
      </c>
      <c r="Z659" s="17">
        <v>974.29100000000005</v>
      </c>
      <c r="AA659" s="17">
        <v>1011.66</v>
      </c>
      <c r="AB659" s="17">
        <v>942.76800000000003</v>
      </c>
      <c r="AC659" s="17">
        <v>1003.93</v>
      </c>
      <c r="AD659" s="17">
        <v>1015.26</v>
      </c>
      <c r="AE659" s="17">
        <v>1031.03</v>
      </c>
      <c r="AF659" s="17">
        <v>998.11</v>
      </c>
      <c r="AG659" s="17">
        <v>1002.17</v>
      </c>
      <c r="AH659" s="17">
        <v>1002.17</v>
      </c>
      <c r="AI659" s="17">
        <v>1002.17</v>
      </c>
      <c r="AJ659" s="17">
        <v>997.19200000000001</v>
      </c>
      <c r="AK659" s="17">
        <v>1014.3</v>
      </c>
      <c r="AL659" s="17">
        <v>1007.48</v>
      </c>
      <c r="AM659" s="17">
        <v>1043.71</v>
      </c>
      <c r="AN659" s="17">
        <v>1043.71</v>
      </c>
      <c r="AO659" s="17">
        <v>1046.1500000000001</v>
      </c>
      <c r="AP659" s="17">
        <v>1059.5999999999999</v>
      </c>
    </row>
    <row r="660" spans="1:42" x14ac:dyDescent="0.35">
      <c r="A660" s="52"/>
      <c r="B660" s="17">
        <v>900.66700000000003</v>
      </c>
      <c r="C660" s="17">
        <v>900.66700000000003</v>
      </c>
      <c r="D660" s="17">
        <v>933.28300000000002</v>
      </c>
      <c r="E660" s="17">
        <v>942.21199999999999</v>
      </c>
      <c r="F660" s="17">
        <v>949.01099999999997</v>
      </c>
      <c r="G660" s="17">
        <v>961.66099999999994</v>
      </c>
      <c r="H660" s="17">
        <v>960.75199999999995</v>
      </c>
      <c r="I660" s="17">
        <v>941.75199999999995</v>
      </c>
      <c r="J660" s="17">
        <v>932.22500000000002</v>
      </c>
      <c r="K660" s="17">
        <v>941.76900000000001</v>
      </c>
      <c r="L660" s="17">
        <v>941.15099999999995</v>
      </c>
      <c r="M660" s="17">
        <v>916.56799999999998</v>
      </c>
      <c r="N660" s="17">
        <v>928.15700000000004</v>
      </c>
      <c r="O660" s="17">
        <v>995.11</v>
      </c>
      <c r="P660" s="17">
        <v>974.43200000000002</v>
      </c>
      <c r="Q660" s="17">
        <v>954.49400000000003</v>
      </c>
      <c r="R660" s="17">
        <v>959.62400000000002</v>
      </c>
      <c r="S660" s="17">
        <v>975.31</v>
      </c>
      <c r="T660" s="17">
        <v>1051.26</v>
      </c>
      <c r="U660" s="17">
        <v>995.69299999999998</v>
      </c>
      <c r="V660" s="17">
        <v>962.30799999999999</v>
      </c>
      <c r="W660" s="17">
        <v>946.52</v>
      </c>
      <c r="X660" s="17">
        <v>968.80600000000004</v>
      </c>
      <c r="Y660" s="17">
        <v>955.96299999999997</v>
      </c>
      <c r="Z660" s="17">
        <v>974.57799999999997</v>
      </c>
      <c r="AA660" s="17">
        <v>1011.97</v>
      </c>
      <c r="AB660" s="17">
        <v>943.72900000000004</v>
      </c>
      <c r="AC660" s="17">
        <v>1004.52</v>
      </c>
      <c r="AD660" s="17">
        <v>1015.29</v>
      </c>
      <c r="AE660" s="17">
        <v>1032.27</v>
      </c>
      <c r="AF660" s="17">
        <v>998.22199999999998</v>
      </c>
      <c r="AG660" s="17">
        <v>1003.25</v>
      </c>
      <c r="AH660" s="17">
        <v>1003.25</v>
      </c>
      <c r="AI660" s="17">
        <v>1003.25</v>
      </c>
      <c r="AJ660" s="17">
        <v>997.28899999999999</v>
      </c>
      <c r="AK660" s="17">
        <v>1014.61</v>
      </c>
      <c r="AL660" s="17">
        <v>1008.3</v>
      </c>
      <c r="AM660" s="17">
        <v>1044.32</v>
      </c>
      <c r="AN660" s="17">
        <v>1044.32</v>
      </c>
      <c r="AO660" s="17">
        <v>1046.49</v>
      </c>
      <c r="AP660" s="17">
        <v>1059.6099999999999</v>
      </c>
    </row>
    <row r="661" spans="1:42" x14ac:dyDescent="0.35">
      <c r="A661" s="52"/>
      <c r="B661" s="17">
        <v>900.76400000000001</v>
      </c>
      <c r="C661" s="17">
        <v>900.76400000000001</v>
      </c>
      <c r="D661" s="17">
        <v>933.86599999999999</v>
      </c>
      <c r="E661" s="17">
        <v>942.57399999999996</v>
      </c>
      <c r="F661" s="17">
        <v>949.51</v>
      </c>
      <c r="G661" s="17">
        <v>962.05399999999997</v>
      </c>
      <c r="H661" s="17">
        <v>961.32100000000003</v>
      </c>
      <c r="I661" s="17">
        <v>941.98400000000004</v>
      </c>
      <c r="J661" s="17">
        <v>932.4</v>
      </c>
      <c r="K661" s="17">
        <v>943.03399999999999</v>
      </c>
      <c r="L661" s="17">
        <v>941.654</v>
      </c>
      <c r="M661" s="17">
        <v>916.76499999999999</v>
      </c>
      <c r="N661" s="17">
        <v>928.89200000000005</v>
      </c>
      <c r="O661" s="17">
        <v>995.87</v>
      </c>
      <c r="P661" s="17">
        <v>974.53499999999997</v>
      </c>
      <c r="Q661" s="17">
        <v>954.572</v>
      </c>
      <c r="R661" s="17">
        <v>960.04600000000005</v>
      </c>
      <c r="S661" s="17">
        <v>976.08699999999999</v>
      </c>
      <c r="T661" s="17">
        <v>1051.6099999999999</v>
      </c>
      <c r="U661" s="17">
        <v>995.77599999999995</v>
      </c>
      <c r="V661" s="17">
        <v>962.31299999999999</v>
      </c>
      <c r="W661" s="17">
        <v>947.80200000000002</v>
      </c>
      <c r="X661" s="17">
        <v>969.74</v>
      </c>
      <c r="Y661" s="17">
        <v>958.21</v>
      </c>
      <c r="Z661" s="17">
        <v>974.69299999999998</v>
      </c>
      <c r="AA661" s="17">
        <v>1012.17</v>
      </c>
      <c r="AB661" s="17">
        <v>945.76099999999997</v>
      </c>
      <c r="AC661" s="17">
        <v>1005.01</v>
      </c>
      <c r="AD661" s="17">
        <v>1015.38</v>
      </c>
      <c r="AE661" s="17">
        <v>1033.49</v>
      </c>
      <c r="AF661" s="17">
        <v>999.76099999999997</v>
      </c>
      <c r="AG661" s="17">
        <v>1003.45</v>
      </c>
      <c r="AH661" s="17">
        <v>1003.45</v>
      </c>
      <c r="AI661" s="17">
        <v>1003.45</v>
      </c>
      <c r="AJ661" s="17">
        <v>998.077</v>
      </c>
      <c r="AK661" s="17">
        <v>1014.62</v>
      </c>
      <c r="AL661" s="17">
        <v>1009.24</v>
      </c>
      <c r="AM661" s="17">
        <v>1044.51</v>
      </c>
      <c r="AN661" s="17">
        <v>1044.51</v>
      </c>
      <c r="AO661" s="17">
        <v>1047.3599999999999</v>
      </c>
      <c r="AP661" s="17">
        <v>1059.8599999999999</v>
      </c>
    </row>
    <row r="662" spans="1:42" x14ac:dyDescent="0.35">
      <c r="A662" s="52"/>
      <c r="B662" s="17">
        <v>902.66899999999998</v>
      </c>
      <c r="C662" s="17">
        <v>902.66899999999998</v>
      </c>
      <c r="D662" s="17">
        <v>934.68700000000001</v>
      </c>
      <c r="E662" s="17">
        <v>942.6</v>
      </c>
      <c r="F662" s="17">
        <v>949.54200000000003</v>
      </c>
      <c r="G662" s="17">
        <v>962.072</v>
      </c>
      <c r="H662" s="17">
        <v>961.90800000000002</v>
      </c>
      <c r="I662" s="17">
        <v>943.54899999999998</v>
      </c>
      <c r="J662" s="17">
        <v>932.58100000000002</v>
      </c>
      <c r="K662" s="17">
        <v>943.04200000000003</v>
      </c>
      <c r="L662" s="17">
        <v>942.40800000000002</v>
      </c>
      <c r="M662" s="17">
        <v>917.35400000000004</v>
      </c>
      <c r="N662" s="17">
        <v>929.26400000000001</v>
      </c>
      <c r="O662" s="17">
        <v>997.19600000000003</v>
      </c>
      <c r="P662" s="17">
        <v>975.31600000000003</v>
      </c>
      <c r="Q662" s="17">
        <v>955.33799999999997</v>
      </c>
      <c r="R662" s="17">
        <v>960.51</v>
      </c>
      <c r="S662" s="17">
        <v>976.14099999999996</v>
      </c>
      <c r="T662" s="17">
        <v>1052.52</v>
      </c>
      <c r="U662" s="17">
        <v>996.28700000000003</v>
      </c>
      <c r="V662" s="17">
        <v>962.524</v>
      </c>
      <c r="W662" s="17">
        <v>949.35599999999999</v>
      </c>
      <c r="X662" s="17">
        <v>970.09</v>
      </c>
      <c r="Y662" s="17">
        <v>959.08399999999995</v>
      </c>
      <c r="Z662" s="17">
        <v>975.83399999999995</v>
      </c>
      <c r="AA662" s="17">
        <v>1012.62</v>
      </c>
      <c r="AB662" s="17">
        <v>946.79100000000005</v>
      </c>
      <c r="AC662" s="17">
        <v>1005.53</v>
      </c>
      <c r="AD662" s="17">
        <v>1016.07</v>
      </c>
      <c r="AE662" s="17">
        <v>1033.71</v>
      </c>
      <c r="AF662" s="17">
        <v>999.77099999999996</v>
      </c>
      <c r="AG662" s="17">
        <v>1004.4</v>
      </c>
      <c r="AH662" s="17">
        <v>1004.4</v>
      </c>
      <c r="AI662" s="17">
        <v>1004.4</v>
      </c>
      <c r="AJ662" s="17">
        <v>999.154</v>
      </c>
      <c r="AK662" s="17">
        <v>1014.95</v>
      </c>
      <c r="AL662" s="17">
        <v>1011.43</v>
      </c>
      <c r="AM662" s="17">
        <v>1044.9000000000001</v>
      </c>
      <c r="AN662" s="17">
        <v>1044.9000000000001</v>
      </c>
      <c r="AO662" s="17">
        <v>1047.81</v>
      </c>
      <c r="AP662" s="17">
        <v>1061.79</v>
      </c>
    </row>
    <row r="663" spans="1:42" x14ac:dyDescent="0.35">
      <c r="A663" s="52"/>
      <c r="B663" s="17">
        <v>902.97400000000005</v>
      </c>
      <c r="C663" s="17">
        <v>902.97400000000005</v>
      </c>
      <c r="D663" s="17">
        <v>936.22699999999998</v>
      </c>
      <c r="E663" s="17">
        <v>942.91899999999998</v>
      </c>
      <c r="F663" s="17">
        <v>949.58699999999999</v>
      </c>
      <c r="G663" s="17">
        <v>962.93499999999995</v>
      </c>
      <c r="H663" s="17">
        <v>962.94200000000001</v>
      </c>
      <c r="I663" s="17">
        <v>943.89300000000003</v>
      </c>
      <c r="J663" s="17">
        <v>933.17600000000004</v>
      </c>
      <c r="K663" s="17">
        <v>943.11699999999996</v>
      </c>
      <c r="L663" s="17">
        <v>943.05399999999997</v>
      </c>
      <c r="M663" s="17">
        <v>917.93200000000002</v>
      </c>
      <c r="N663" s="17">
        <v>930.65899999999999</v>
      </c>
      <c r="O663" s="17">
        <v>997.61199999999997</v>
      </c>
      <c r="P663" s="17">
        <v>975.79499999999996</v>
      </c>
      <c r="Q663" s="17">
        <v>956.19799999999998</v>
      </c>
      <c r="R663" s="17">
        <v>961.048</v>
      </c>
      <c r="S663" s="17">
        <v>976.63</v>
      </c>
      <c r="T663" s="17">
        <v>1053.54</v>
      </c>
      <c r="U663" s="17">
        <v>997.36300000000006</v>
      </c>
      <c r="V663" s="17">
        <v>962.63699999999994</v>
      </c>
      <c r="W663" s="17">
        <v>950.56899999999996</v>
      </c>
      <c r="X663" s="17">
        <v>970.27499999999998</v>
      </c>
      <c r="Y663" s="17">
        <v>959.86800000000005</v>
      </c>
      <c r="Z663" s="17">
        <v>976.10799999999995</v>
      </c>
      <c r="AA663" s="17">
        <v>1012.91</v>
      </c>
      <c r="AB663" s="17">
        <v>947.10599999999999</v>
      </c>
      <c r="AC663" s="17">
        <v>1005.55</v>
      </c>
      <c r="AD663" s="17">
        <v>1016.08</v>
      </c>
      <c r="AE663" s="17">
        <v>1033.72</v>
      </c>
      <c r="AF663" s="17">
        <v>999.98699999999997</v>
      </c>
      <c r="AG663" s="17">
        <v>1004.59</v>
      </c>
      <c r="AH663" s="17">
        <v>1004.59</v>
      </c>
      <c r="AI663" s="17">
        <v>1004.59</v>
      </c>
      <c r="AJ663" s="17">
        <v>999.46799999999996</v>
      </c>
      <c r="AK663" s="17">
        <v>1015.13</v>
      </c>
      <c r="AL663" s="17">
        <v>1011.78</v>
      </c>
      <c r="AM663" s="17">
        <v>1045.08</v>
      </c>
      <c r="AN663" s="17">
        <v>1045.08</v>
      </c>
      <c r="AO663" s="17">
        <v>1047.95</v>
      </c>
      <c r="AP663" s="17">
        <v>1063.73</v>
      </c>
    </row>
    <row r="664" spans="1:42" x14ac:dyDescent="0.35">
      <c r="A664" s="52"/>
      <c r="B664" s="17">
        <v>903.1</v>
      </c>
      <c r="C664" s="17">
        <v>903.1</v>
      </c>
      <c r="D664" s="17">
        <v>936.39</v>
      </c>
      <c r="E664" s="17">
        <v>945.32299999999998</v>
      </c>
      <c r="F664" s="17">
        <v>950.42499999999995</v>
      </c>
      <c r="G664" s="17">
        <v>963.11</v>
      </c>
      <c r="H664" s="17">
        <v>963.17700000000002</v>
      </c>
      <c r="I664" s="17">
        <v>943.98800000000006</v>
      </c>
      <c r="J664" s="17">
        <v>933.20699999999999</v>
      </c>
      <c r="K664" s="17">
        <v>944.35699999999997</v>
      </c>
      <c r="L664" s="17">
        <v>944.18</v>
      </c>
      <c r="M664" s="17">
        <v>918.99300000000005</v>
      </c>
      <c r="N664" s="17">
        <v>931.05600000000004</v>
      </c>
      <c r="O664" s="17">
        <v>997.70799999999997</v>
      </c>
      <c r="P664" s="17">
        <v>976.47500000000002</v>
      </c>
      <c r="Q664" s="17">
        <v>957.35799999999995</v>
      </c>
      <c r="R664" s="17">
        <v>961.52700000000004</v>
      </c>
      <c r="S664" s="17">
        <v>976.88699999999994</v>
      </c>
      <c r="T664" s="17">
        <v>1054.0899999999999</v>
      </c>
      <c r="U664" s="17">
        <v>998.50900000000001</v>
      </c>
      <c r="V664" s="17">
        <v>962.73299999999995</v>
      </c>
      <c r="W664" s="17">
        <v>951.91700000000003</v>
      </c>
      <c r="X664" s="17">
        <v>970.38</v>
      </c>
      <c r="Y664" s="17">
        <v>959.97</v>
      </c>
      <c r="Z664" s="17">
        <v>977.12300000000005</v>
      </c>
      <c r="AA664" s="17">
        <v>1013.65</v>
      </c>
      <c r="AB664" s="17">
        <v>947.18799999999999</v>
      </c>
      <c r="AC664" s="17">
        <v>1005.71</v>
      </c>
      <c r="AD664" s="17">
        <v>1016.16</v>
      </c>
      <c r="AE664" s="17">
        <v>1035.51</v>
      </c>
      <c r="AF664" s="17">
        <v>1001.22</v>
      </c>
      <c r="AG664" s="17">
        <v>1005.62</v>
      </c>
      <c r="AH664" s="17">
        <v>1005.62</v>
      </c>
      <c r="AI664" s="17">
        <v>1005.62</v>
      </c>
      <c r="AJ664" s="17">
        <v>999.55499999999995</v>
      </c>
      <c r="AK664" s="17">
        <v>1016.26</v>
      </c>
      <c r="AL664" s="17">
        <v>1012.38</v>
      </c>
      <c r="AM664" s="17">
        <v>1045.71</v>
      </c>
      <c r="AN664" s="17">
        <v>1045.71</v>
      </c>
      <c r="AO664" s="17">
        <v>1048.57</v>
      </c>
      <c r="AP664" s="17">
        <v>1064.77</v>
      </c>
    </row>
    <row r="665" spans="1:42" x14ac:dyDescent="0.35">
      <c r="A665" s="52"/>
      <c r="B665" s="17">
        <v>906.7</v>
      </c>
      <c r="C665" s="17">
        <v>906.7</v>
      </c>
      <c r="D665" s="17">
        <v>936.86099999999999</v>
      </c>
      <c r="E665" s="17">
        <v>945.93299999999999</v>
      </c>
      <c r="F665" s="17">
        <v>950.57100000000003</v>
      </c>
      <c r="G665" s="17">
        <v>963.54700000000003</v>
      </c>
      <c r="H665" s="17">
        <v>963.90899999999999</v>
      </c>
      <c r="I665" s="17">
        <v>944.47699999999998</v>
      </c>
      <c r="J665" s="17">
        <v>933.93600000000004</v>
      </c>
      <c r="K665" s="17">
        <v>946.19200000000001</v>
      </c>
      <c r="L665" s="17">
        <v>944.75699999999995</v>
      </c>
      <c r="M665" s="17">
        <v>919.26900000000001</v>
      </c>
      <c r="N665" s="17">
        <v>931.07299999999998</v>
      </c>
      <c r="O665" s="17">
        <v>998.10599999999999</v>
      </c>
      <c r="P665" s="17">
        <v>978.12599999999998</v>
      </c>
      <c r="Q665" s="17">
        <v>957.774</v>
      </c>
      <c r="R665" s="17">
        <v>961.827</v>
      </c>
      <c r="S665" s="17">
        <v>977.19500000000005</v>
      </c>
      <c r="T665" s="17">
        <v>1054.3499999999999</v>
      </c>
      <c r="U665" s="17">
        <v>999.31500000000005</v>
      </c>
      <c r="V665" s="17">
        <v>962.84199999999998</v>
      </c>
      <c r="W665" s="17">
        <v>952.81799999999998</v>
      </c>
      <c r="X665" s="17">
        <v>971.11</v>
      </c>
      <c r="Y665" s="17">
        <v>960.50800000000004</v>
      </c>
      <c r="Z665" s="17">
        <v>978.75400000000002</v>
      </c>
      <c r="AA665" s="17">
        <v>1013.75</v>
      </c>
      <c r="AB665" s="17">
        <v>948.58799999999997</v>
      </c>
      <c r="AC665" s="17">
        <v>1006.14</v>
      </c>
      <c r="AD665" s="17">
        <v>1017.06</v>
      </c>
      <c r="AE665" s="17">
        <v>1036.28</v>
      </c>
      <c r="AF665" s="17">
        <v>1001.45</v>
      </c>
      <c r="AG665" s="17">
        <v>1006.31</v>
      </c>
      <c r="AH665" s="17">
        <v>1006.31</v>
      </c>
      <c r="AI665" s="17">
        <v>1006.31</v>
      </c>
      <c r="AJ665" s="17">
        <v>1000.92</v>
      </c>
      <c r="AK665" s="17">
        <v>1016.9</v>
      </c>
      <c r="AL665" s="17">
        <v>1014.49</v>
      </c>
      <c r="AM665" s="17">
        <v>1046.3</v>
      </c>
      <c r="AN665" s="17">
        <v>1046.3</v>
      </c>
      <c r="AO665" s="17">
        <v>1048.5999999999999</v>
      </c>
      <c r="AP665" s="17">
        <v>1065.5899999999999</v>
      </c>
    </row>
    <row r="666" spans="1:42" x14ac:dyDescent="0.35">
      <c r="A666" s="52"/>
      <c r="B666" s="17">
        <v>908.11900000000003</v>
      </c>
      <c r="C666" s="17">
        <v>908.11900000000003</v>
      </c>
      <c r="D666" s="17">
        <v>937.41600000000005</v>
      </c>
      <c r="E666" s="17">
        <v>947.96500000000003</v>
      </c>
      <c r="F666" s="17">
        <v>950.64499999999998</v>
      </c>
      <c r="G666" s="17">
        <v>963.79100000000005</v>
      </c>
      <c r="H666" s="17">
        <v>964.08</v>
      </c>
      <c r="I666" s="17">
        <v>945.41300000000001</v>
      </c>
      <c r="J666" s="17">
        <v>934.04</v>
      </c>
      <c r="K666" s="17">
        <v>946.43600000000004</v>
      </c>
      <c r="L666" s="17">
        <v>945.101</v>
      </c>
      <c r="M666" s="17">
        <v>919.72500000000002</v>
      </c>
      <c r="N666" s="17">
        <v>931.38800000000003</v>
      </c>
      <c r="O666" s="17">
        <v>999.07899999999995</v>
      </c>
      <c r="P666" s="17">
        <v>978.16800000000001</v>
      </c>
      <c r="Q666" s="17">
        <v>959.73299999999995</v>
      </c>
      <c r="R666" s="17">
        <v>963.20699999999999</v>
      </c>
      <c r="S666" s="17">
        <v>977.62800000000004</v>
      </c>
      <c r="T666" s="17">
        <v>1055.02</v>
      </c>
      <c r="U666" s="17">
        <v>999.51800000000003</v>
      </c>
      <c r="V666" s="17">
        <v>963.07799999999997</v>
      </c>
      <c r="W666" s="17">
        <v>953.08500000000004</v>
      </c>
      <c r="X666" s="17">
        <v>971.69500000000005</v>
      </c>
      <c r="Y666" s="17">
        <v>961.46100000000001</v>
      </c>
      <c r="Z666" s="17">
        <v>980.48099999999999</v>
      </c>
      <c r="AA666" s="17">
        <v>1014.21</v>
      </c>
      <c r="AB666" s="17">
        <v>948.85</v>
      </c>
      <c r="AC666" s="17">
        <v>1006.48</v>
      </c>
      <c r="AD666" s="17">
        <v>1018.19</v>
      </c>
      <c r="AE666" s="17">
        <v>1037.3</v>
      </c>
      <c r="AF666" s="17">
        <v>1001.49</v>
      </c>
      <c r="AG666" s="17">
        <v>1006.58</v>
      </c>
      <c r="AH666" s="17">
        <v>1006.58</v>
      </c>
      <c r="AI666" s="17">
        <v>1006.58</v>
      </c>
      <c r="AJ666" s="17">
        <v>1001.06</v>
      </c>
      <c r="AK666" s="17">
        <v>1018.51</v>
      </c>
      <c r="AL666" s="17">
        <v>1016.83</v>
      </c>
      <c r="AM666" s="17">
        <v>1046.9000000000001</v>
      </c>
      <c r="AN666" s="17">
        <v>1046.9000000000001</v>
      </c>
      <c r="AO666" s="17">
        <v>1050.01</v>
      </c>
      <c r="AP666" s="17">
        <v>1065.9100000000001</v>
      </c>
    </row>
    <row r="667" spans="1:42" x14ac:dyDescent="0.35">
      <c r="A667" s="52"/>
      <c r="B667" s="17">
        <v>910.43700000000001</v>
      </c>
      <c r="C667" s="17">
        <v>910.43700000000001</v>
      </c>
      <c r="D667" s="17">
        <v>937.726</v>
      </c>
      <c r="E667" s="17">
        <v>948.90499999999997</v>
      </c>
      <c r="F667" s="17">
        <v>950.98699999999997</v>
      </c>
      <c r="G667" s="17">
        <v>964.12099999999998</v>
      </c>
      <c r="H667" s="17">
        <v>965.25099999999998</v>
      </c>
      <c r="I667" s="17">
        <v>945.53200000000004</v>
      </c>
      <c r="J667" s="17">
        <v>934.54700000000003</v>
      </c>
      <c r="K667" s="17">
        <v>948.45600000000002</v>
      </c>
      <c r="L667" s="17">
        <v>945.50699999999995</v>
      </c>
      <c r="M667" s="17">
        <v>921.77700000000004</v>
      </c>
      <c r="N667" s="17">
        <v>932.11199999999997</v>
      </c>
      <c r="O667" s="17">
        <v>999.29600000000005</v>
      </c>
      <c r="P667" s="17">
        <v>978.59699999999998</v>
      </c>
      <c r="Q667" s="17">
        <v>960.21500000000003</v>
      </c>
      <c r="R667" s="17">
        <v>964.06899999999996</v>
      </c>
      <c r="S667" s="17">
        <v>978.23599999999999</v>
      </c>
      <c r="T667" s="17">
        <v>1055.3599999999999</v>
      </c>
      <c r="U667" s="17">
        <v>999.94</v>
      </c>
      <c r="V667" s="17">
        <v>963.66099999999994</v>
      </c>
      <c r="W667" s="17">
        <v>953.755</v>
      </c>
      <c r="X667" s="17">
        <v>971.755</v>
      </c>
      <c r="Y667" s="17">
        <v>961.50099999999998</v>
      </c>
      <c r="Z667" s="17">
        <v>980.59100000000001</v>
      </c>
      <c r="AA667" s="17">
        <v>1014.5</v>
      </c>
      <c r="AB667" s="17">
        <v>950.32100000000003</v>
      </c>
      <c r="AC667" s="17">
        <v>1006.58</v>
      </c>
      <c r="AD667" s="17">
        <v>1019.57</v>
      </c>
      <c r="AE667" s="17">
        <v>1037.8699999999999</v>
      </c>
      <c r="AF667" s="17">
        <v>1001.7</v>
      </c>
      <c r="AG667" s="17">
        <v>1006.62</v>
      </c>
      <c r="AH667" s="17">
        <v>1006.62</v>
      </c>
      <c r="AI667" s="17">
        <v>1006.62</v>
      </c>
      <c r="AJ667" s="17">
        <v>1001.17</v>
      </c>
      <c r="AK667" s="17">
        <v>1020.19</v>
      </c>
      <c r="AL667" s="17">
        <v>1017.26</v>
      </c>
      <c r="AM667" s="17">
        <v>1047.78</v>
      </c>
      <c r="AN667" s="17">
        <v>1047.78</v>
      </c>
      <c r="AO667" s="17">
        <v>1050.02</v>
      </c>
      <c r="AP667" s="17">
        <v>1066.6199999999999</v>
      </c>
    </row>
    <row r="668" spans="1:42" x14ac:dyDescent="0.35">
      <c r="A668" s="52"/>
      <c r="B668" s="17">
        <v>910.56799999999998</v>
      </c>
      <c r="C668" s="17">
        <v>910.56799999999998</v>
      </c>
      <c r="D668" s="17">
        <v>938.64099999999996</v>
      </c>
      <c r="E668" s="17">
        <v>949.04499999999996</v>
      </c>
      <c r="F668" s="17">
        <v>952.19899999999996</v>
      </c>
      <c r="G668" s="17">
        <v>964.41600000000005</v>
      </c>
      <c r="H668" s="17">
        <v>966.65200000000004</v>
      </c>
      <c r="I668" s="17">
        <v>945.66099999999994</v>
      </c>
      <c r="J668" s="17">
        <v>935.79100000000005</v>
      </c>
      <c r="K668" s="17">
        <v>948.62</v>
      </c>
      <c r="L668" s="17">
        <v>945.74800000000005</v>
      </c>
      <c r="M668" s="17">
        <v>921.79700000000003</v>
      </c>
      <c r="N668" s="17">
        <v>932.28200000000004</v>
      </c>
      <c r="O668" s="17">
        <v>1000.82</v>
      </c>
      <c r="P668" s="17">
        <v>978.68100000000004</v>
      </c>
      <c r="Q668" s="17">
        <v>960.274</v>
      </c>
      <c r="R668" s="17">
        <v>964.19200000000001</v>
      </c>
      <c r="S668" s="17">
        <v>978.24599999999998</v>
      </c>
      <c r="T668" s="17">
        <v>1055.48</v>
      </c>
      <c r="U668" s="17">
        <v>1000.82</v>
      </c>
      <c r="V668" s="17">
        <v>964.85500000000002</v>
      </c>
      <c r="W668" s="17">
        <v>954.33500000000004</v>
      </c>
      <c r="X668" s="17">
        <v>972.06700000000001</v>
      </c>
      <c r="Y668" s="17">
        <v>962.29399999999998</v>
      </c>
      <c r="Z668" s="17">
        <v>981.30499999999995</v>
      </c>
      <c r="AA668" s="17">
        <v>1014.91</v>
      </c>
      <c r="AB668" s="17">
        <v>951.61099999999999</v>
      </c>
      <c r="AC668" s="17">
        <v>1007.12</v>
      </c>
      <c r="AD668" s="17">
        <v>1019.79</v>
      </c>
      <c r="AE668" s="17">
        <v>1038.05</v>
      </c>
      <c r="AF668" s="17">
        <v>1001.92</v>
      </c>
      <c r="AG668" s="17">
        <v>1006.82</v>
      </c>
      <c r="AH668" s="17">
        <v>1006.82</v>
      </c>
      <c r="AI668" s="17">
        <v>1006.82</v>
      </c>
      <c r="AJ668" s="17">
        <v>1001.39</v>
      </c>
      <c r="AK668" s="17">
        <v>1021.68</v>
      </c>
      <c r="AL668" s="17">
        <v>1017.68</v>
      </c>
      <c r="AM668" s="17">
        <v>1047.83</v>
      </c>
      <c r="AN668" s="17">
        <v>1047.83</v>
      </c>
      <c r="AO668" s="17">
        <v>1051.03</v>
      </c>
      <c r="AP668" s="17">
        <v>1066.6400000000001</v>
      </c>
    </row>
    <row r="669" spans="1:42" x14ac:dyDescent="0.35">
      <c r="A669" s="52"/>
      <c r="B669" s="17">
        <v>911.24900000000002</v>
      </c>
      <c r="C669" s="17">
        <v>911.24900000000002</v>
      </c>
      <c r="D669" s="17">
        <v>939.26900000000001</v>
      </c>
      <c r="E669" s="17">
        <v>949.55799999999999</v>
      </c>
      <c r="F669" s="17">
        <v>952.62199999999996</v>
      </c>
      <c r="G669" s="17">
        <v>964.67600000000004</v>
      </c>
      <c r="H669" s="17">
        <v>967.91200000000003</v>
      </c>
      <c r="I669" s="17">
        <v>945.80399999999997</v>
      </c>
      <c r="J669" s="17">
        <v>936.47199999999998</v>
      </c>
      <c r="K669" s="17">
        <v>948.63099999999997</v>
      </c>
      <c r="L669" s="17">
        <v>947.10400000000004</v>
      </c>
      <c r="M669" s="17">
        <v>922.6</v>
      </c>
      <c r="N669" s="17">
        <v>933.51199999999994</v>
      </c>
      <c r="O669" s="17">
        <v>1001.18</v>
      </c>
      <c r="P669" s="17">
        <v>979.21900000000005</v>
      </c>
      <c r="Q669" s="17">
        <v>960.95899999999995</v>
      </c>
      <c r="R669" s="17">
        <v>964.29</v>
      </c>
      <c r="S669" s="17">
        <v>978.81799999999998</v>
      </c>
      <c r="T669" s="17">
        <v>1055.6600000000001</v>
      </c>
      <c r="U669" s="17">
        <v>1003.32</v>
      </c>
      <c r="V669" s="17">
        <v>964.97400000000005</v>
      </c>
      <c r="W669" s="17">
        <v>954.94500000000005</v>
      </c>
      <c r="X669" s="17">
        <v>972.09400000000005</v>
      </c>
      <c r="Y669" s="17">
        <v>962.67</v>
      </c>
      <c r="Z669" s="17">
        <v>981.64300000000003</v>
      </c>
      <c r="AA669" s="17">
        <v>1015.47</v>
      </c>
      <c r="AB669" s="17">
        <v>951.91399999999999</v>
      </c>
      <c r="AC669" s="17">
        <v>1007.83</v>
      </c>
      <c r="AD669" s="17">
        <v>1020.24</v>
      </c>
      <c r="AE669" s="17">
        <v>1038.3599999999999</v>
      </c>
      <c r="AF669" s="17">
        <v>1002.59</v>
      </c>
      <c r="AG669" s="17">
        <v>1008.1</v>
      </c>
      <c r="AH669" s="17">
        <v>1008.1</v>
      </c>
      <c r="AI669" s="17">
        <v>1008.1</v>
      </c>
      <c r="AJ669" s="17">
        <v>1001.72</v>
      </c>
      <c r="AK669" s="17">
        <v>1022.14</v>
      </c>
      <c r="AL669" s="17">
        <v>1018.52</v>
      </c>
      <c r="AM669" s="17">
        <v>1050.1500000000001</v>
      </c>
      <c r="AN669" s="17">
        <v>1050.1500000000001</v>
      </c>
      <c r="AO669" s="17">
        <v>1051.53</v>
      </c>
      <c r="AP669" s="17">
        <v>1066.72</v>
      </c>
    </row>
    <row r="670" spans="1:42" x14ac:dyDescent="0.35">
      <c r="A670" s="52"/>
      <c r="B670" s="17">
        <v>913.11</v>
      </c>
      <c r="C670" s="17">
        <v>913.11</v>
      </c>
      <c r="D670" s="17">
        <v>939.33199999999999</v>
      </c>
      <c r="E670" s="17">
        <v>949.56200000000001</v>
      </c>
      <c r="F670" s="17">
        <v>952.76800000000003</v>
      </c>
      <c r="G670" s="17">
        <v>966.11500000000001</v>
      </c>
      <c r="H670" s="17">
        <v>968.19200000000001</v>
      </c>
      <c r="I670" s="17">
        <v>946.20799999999997</v>
      </c>
      <c r="J670" s="17">
        <v>937.42</v>
      </c>
      <c r="K670" s="17">
        <v>949.15599999999995</v>
      </c>
      <c r="L670" s="17">
        <v>947.34100000000001</v>
      </c>
      <c r="M670" s="17">
        <v>923.17</v>
      </c>
      <c r="N670" s="17">
        <v>933.64700000000005</v>
      </c>
      <c r="O670" s="17">
        <v>1001.7</v>
      </c>
      <c r="P670" s="17">
        <v>979.60900000000004</v>
      </c>
      <c r="Q670" s="17">
        <v>961.197</v>
      </c>
      <c r="R670" s="17">
        <v>964.41</v>
      </c>
      <c r="S670" s="17">
        <v>979.09199999999998</v>
      </c>
      <c r="T670" s="17">
        <v>1055.8499999999999</v>
      </c>
      <c r="U670" s="17">
        <v>1005.2</v>
      </c>
      <c r="V670" s="17">
        <v>965.71500000000003</v>
      </c>
      <c r="W670" s="17">
        <v>956.82799999999997</v>
      </c>
      <c r="X670" s="17">
        <v>972.45100000000002</v>
      </c>
      <c r="Y670" s="17">
        <v>963.89400000000001</v>
      </c>
      <c r="Z670" s="17">
        <v>981.73599999999999</v>
      </c>
      <c r="AA670" s="17">
        <v>1015.55</v>
      </c>
      <c r="AB670" s="17">
        <v>952.471</v>
      </c>
      <c r="AC670" s="17">
        <v>1010.52</v>
      </c>
      <c r="AD670" s="17">
        <v>1020.93</v>
      </c>
      <c r="AE670" s="17">
        <v>1038.49</v>
      </c>
      <c r="AF670" s="17">
        <v>1002.83</v>
      </c>
      <c r="AG670" s="17">
        <v>1008.57</v>
      </c>
      <c r="AH670" s="17">
        <v>1008.57</v>
      </c>
      <c r="AI670" s="17">
        <v>1008.57</v>
      </c>
      <c r="AJ670" s="17">
        <v>1002.18</v>
      </c>
      <c r="AK670" s="17">
        <v>1022.19</v>
      </c>
      <c r="AL670" s="17">
        <v>1018.59</v>
      </c>
      <c r="AM670" s="17">
        <v>1050.22</v>
      </c>
      <c r="AN670" s="17">
        <v>1050.22</v>
      </c>
      <c r="AO670" s="17">
        <v>1053.47</v>
      </c>
      <c r="AP670" s="17">
        <v>1066.81</v>
      </c>
    </row>
    <row r="671" spans="1:42" x14ac:dyDescent="0.35">
      <c r="A671" s="52"/>
      <c r="B671" s="17">
        <v>913.476</v>
      </c>
      <c r="C671" s="17">
        <v>913.476</v>
      </c>
      <c r="D671" s="17">
        <v>940.00400000000002</v>
      </c>
      <c r="E671" s="17">
        <v>950.11699999999996</v>
      </c>
      <c r="F671" s="17">
        <v>954.06299999999999</v>
      </c>
      <c r="G671" s="17">
        <v>966.55799999999999</v>
      </c>
      <c r="H671" s="17">
        <v>968.74199999999996</v>
      </c>
      <c r="I671" s="17">
        <v>946.46100000000001</v>
      </c>
      <c r="J671" s="17">
        <v>937.495</v>
      </c>
      <c r="K671" s="17">
        <v>949.88699999999994</v>
      </c>
      <c r="L671" s="17">
        <v>947.36900000000003</v>
      </c>
      <c r="M671" s="17">
        <v>923.52300000000002</v>
      </c>
      <c r="N671" s="17">
        <v>933.721</v>
      </c>
      <c r="O671" s="17">
        <v>1004.17</v>
      </c>
      <c r="P671" s="17">
        <v>980.06</v>
      </c>
      <c r="Q671" s="17">
        <v>961.25099999999998</v>
      </c>
      <c r="R671" s="17">
        <v>964.87099999999998</v>
      </c>
      <c r="S671" s="17">
        <v>979.428</v>
      </c>
      <c r="T671" s="17">
        <v>1056.17</v>
      </c>
      <c r="U671" s="17">
        <v>1005.4</v>
      </c>
      <c r="V671" s="17">
        <v>966.20500000000004</v>
      </c>
      <c r="W671" s="17">
        <v>957.07600000000002</v>
      </c>
      <c r="X671" s="17">
        <v>972.60199999999998</v>
      </c>
      <c r="Y671" s="17">
        <v>964.61199999999997</v>
      </c>
      <c r="Z671" s="17">
        <v>981.92700000000002</v>
      </c>
      <c r="AA671" s="17">
        <v>1016.28</v>
      </c>
      <c r="AB671" s="17">
        <v>952.89099999999996</v>
      </c>
      <c r="AC671" s="17">
        <v>1011.13</v>
      </c>
      <c r="AD671" s="17">
        <v>1020.97</v>
      </c>
      <c r="AE671" s="17">
        <v>1039.56</v>
      </c>
      <c r="AF671" s="17">
        <v>1003.36</v>
      </c>
      <c r="AG671" s="17">
        <v>1008.74</v>
      </c>
      <c r="AH671" s="17">
        <v>1008.74</v>
      </c>
      <c r="AI671" s="17">
        <v>1008.74</v>
      </c>
      <c r="AJ671" s="17">
        <v>1002.95</v>
      </c>
      <c r="AK671" s="17">
        <v>1022.46</v>
      </c>
      <c r="AL671" s="17">
        <v>1018.96</v>
      </c>
      <c r="AM671" s="17">
        <v>1050.4100000000001</v>
      </c>
      <c r="AN671" s="17">
        <v>1050.4100000000001</v>
      </c>
      <c r="AO671" s="17">
        <v>1053.47</v>
      </c>
      <c r="AP671" s="17">
        <v>1067.1099999999999</v>
      </c>
    </row>
    <row r="672" spans="1:42" x14ac:dyDescent="0.35">
      <c r="A672" s="52"/>
      <c r="B672" s="17">
        <v>914.58699999999999</v>
      </c>
      <c r="C672" s="17">
        <v>914.58699999999999</v>
      </c>
      <c r="D672" s="17">
        <v>941.43200000000002</v>
      </c>
      <c r="E672" s="17">
        <v>950.24699999999996</v>
      </c>
      <c r="F672" s="17">
        <v>954.08500000000004</v>
      </c>
      <c r="G672" s="17">
        <v>966.85900000000004</v>
      </c>
      <c r="H672" s="17">
        <v>968.79899999999998</v>
      </c>
      <c r="I672" s="17">
        <v>946.56299999999999</v>
      </c>
      <c r="J672" s="17">
        <v>937.62599999999998</v>
      </c>
      <c r="K672" s="17">
        <v>950.95100000000002</v>
      </c>
      <c r="L672" s="17">
        <v>947.53200000000004</v>
      </c>
      <c r="M672" s="17">
        <v>924.947</v>
      </c>
      <c r="N672" s="17">
        <v>933.88400000000001</v>
      </c>
      <c r="O672" s="17">
        <v>1004.27</v>
      </c>
      <c r="P672" s="17">
        <v>981.61500000000001</v>
      </c>
      <c r="Q672" s="17">
        <v>961.37099999999998</v>
      </c>
      <c r="R672" s="17">
        <v>966.06</v>
      </c>
      <c r="S672" s="17">
        <v>980.91300000000001</v>
      </c>
      <c r="T672" s="17">
        <v>1056.6300000000001</v>
      </c>
      <c r="U672" s="17">
        <v>1007.46</v>
      </c>
      <c r="V672" s="17">
        <v>966.22900000000004</v>
      </c>
      <c r="W672" s="17">
        <v>957.245</v>
      </c>
      <c r="X672" s="17">
        <v>973.31799999999998</v>
      </c>
      <c r="Y672" s="17">
        <v>965.27800000000002</v>
      </c>
      <c r="Z672" s="17">
        <v>982.19</v>
      </c>
      <c r="AA672" s="17">
        <v>1017.3</v>
      </c>
      <c r="AB672" s="17">
        <v>954.20299999999997</v>
      </c>
      <c r="AC672" s="17">
        <v>1012.1</v>
      </c>
      <c r="AD672" s="17">
        <v>1021.93</v>
      </c>
      <c r="AE672" s="17">
        <v>1040.6099999999999</v>
      </c>
      <c r="AF672" s="17">
        <v>1003.89</v>
      </c>
      <c r="AG672" s="17">
        <v>1009.18</v>
      </c>
      <c r="AH672" s="17">
        <v>1009.18</v>
      </c>
      <c r="AI672" s="17">
        <v>1009.18</v>
      </c>
      <c r="AJ672" s="17">
        <v>1003.05</v>
      </c>
      <c r="AK672" s="17">
        <v>1023.54</v>
      </c>
      <c r="AL672" s="17">
        <v>1019.8</v>
      </c>
      <c r="AM672" s="17">
        <v>1050.99</v>
      </c>
      <c r="AN672" s="17">
        <v>1050.99</v>
      </c>
      <c r="AO672" s="17">
        <v>1054.72</v>
      </c>
      <c r="AP672" s="17">
        <v>1068.8499999999999</v>
      </c>
    </row>
    <row r="673" spans="1:42" x14ac:dyDescent="0.35">
      <c r="A673" s="52"/>
      <c r="B673" s="17">
        <v>914.654</v>
      </c>
      <c r="C673" s="17">
        <v>914.654</v>
      </c>
      <c r="D673" s="17">
        <v>941.64800000000002</v>
      </c>
      <c r="E673" s="17">
        <v>950.43299999999999</v>
      </c>
      <c r="F673" s="17">
        <v>954.18200000000002</v>
      </c>
      <c r="G673" s="17">
        <v>967.04300000000001</v>
      </c>
      <c r="H673" s="17">
        <v>970.95899999999995</v>
      </c>
      <c r="I673" s="17">
        <v>946.93499999999995</v>
      </c>
      <c r="J673" s="17">
        <v>937.68600000000004</v>
      </c>
      <c r="K673" s="17">
        <v>951.47900000000004</v>
      </c>
      <c r="L673" s="17">
        <v>947.72699999999998</v>
      </c>
      <c r="M673" s="17">
        <v>926.29100000000005</v>
      </c>
      <c r="N673" s="17">
        <v>933.91600000000005</v>
      </c>
      <c r="O673" s="17">
        <v>1004.33</v>
      </c>
      <c r="P673" s="17">
        <v>981.92700000000002</v>
      </c>
      <c r="Q673" s="17">
        <v>961.375</v>
      </c>
      <c r="R673" s="17">
        <v>966.31899999999996</v>
      </c>
      <c r="S673" s="17">
        <v>982.471</v>
      </c>
      <c r="T673" s="17">
        <v>1057.78</v>
      </c>
      <c r="U673" s="17">
        <v>1009.05</v>
      </c>
      <c r="V673" s="17">
        <v>967.68100000000004</v>
      </c>
      <c r="W673" s="17">
        <v>958.85400000000004</v>
      </c>
      <c r="X673" s="17">
        <v>973.71199999999999</v>
      </c>
      <c r="Y673" s="17">
        <v>965.51599999999996</v>
      </c>
      <c r="Z673" s="17">
        <v>982.25099999999998</v>
      </c>
      <c r="AA673" s="17">
        <v>1017.33</v>
      </c>
      <c r="AB673" s="17">
        <v>955.346</v>
      </c>
      <c r="AC673" s="17">
        <v>1012.92</v>
      </c>
      <c r="AD673" s="17">
        <v>1022.24</v>
      </c>
      <c r="AE673" s="17">
        <v>1041.6600000000001</v>
      </c>
      <c r="AF673" s="17">
        <v>1004.06</v>
      </c>
      <c r="AG673" s="17">
        <v>1009.67</v>
      </c>
      <c r="AH673" s="17">
        <v>1009.67</v>
      </c>
      <c r="AI673" s="17">
        <v>1009.67</v>
      </c>
      <c r="AJ673" s="17">
        <v>1003.08</v>
      </c>
      <c r="AK673" s="17">
        <v>1024.07</v>
      </c>
      <c r="AL673" s="17">
        <v>1020.4</v>
      </c>
      <c r="AM673" s="17">
        <v>1052.26</v>
      </c>
      <c r="AN673" s="17">
        <v>1052.26</v>
      </c>
      <c r="AO673" s="17">
        <v>1054.83</v>
      </c>
      <c r="AP673" s="17">
        <v>1069.4000000000001</v>
      </c>
    </row>
    <row r="674" spans="1:42" x14ac:dyDescent="0.35">
      <c r="A674" s="52"/>
      <c r="B674" s="17">
        <v>916.77700000000004</v>
      </c>
      <c r="C674" s="17">
        <v>916.77700000000004</v>
      </c>
      <c r="D674" s="17">
        <v>943.43</v>
      </c>
      <c r="E674" s="17">
        <v>950.44600000000003</v>
      </c>
      <c r="F674" s="17">
        <v>954.678</v>
      </c>
      <c r="G674" s="17">
        <v>967.17</v>
      </c>
      <c r="H674" s="17">
        <v>971.03499999999997</v>
      </c>
      <c r="I674" s="17">
        <v>946.97400000000005</v>
      </c>
      <c r="J674" s="17">
        <v>938.34299999999996</v>
      </c>
      <c r="K674" s="17">
        <v>951.59199999999998</v>
      </c>
      <c r="L674" s="17">
        <v>947.91200000000003</v>
      </c>
      <c r="M674" s="17">
        <v>926.702</v>
      </c>
      <c r="N674" s="17">
        <v>934.72199999999998</v>
      </c>
      <c r="O674" s="17">
        <v>1004.42</v>
      </c>
      <c r="P674" s="17">
        <v>986.10799999999995</v>
      </c>
      <c r="Q674" s="17">
        <v>962.95299999999997</v>
      </c>
      <c r="R674" s="17">
        <v>967.55799999999999</v>
      </c>
      <c r="S674" s="17">
        <v>982.53399999999999</v>
      </c>
      <c r="T674" s="17">
        <v>1058.3399999999999</v>
      </c>
      <c r="U674" s="17">
        <v>1009.17</v>
      </c>
      <c r="V674" s="17">
        <v>968.16099999999994</v>
      </c>
      <c r="W674" s="17">
        <v>959.01800000000003</v>
      </c>
      <c r="X674" s="17">
        <v>973.95100000000002</v>
      </c>
      <c r="Y674" s="17">
        <v>965.92899999999997</v>
      </c>
      <c r="Z674" s="17">
        <v>982.33100000000002</v>
      </c>
      <c r="AA674" s="17">
        <v>1017.76</v>
      </c>
      <c r="AB674" s="17">
        <v>955.577</v>
      </c>
      <c r="AC674" s="17">
        <v>1013.91</v>
      </c>
      <c r="AD674" s="17">
        <v>1023.56</v>
      </c>
      <c r="AE674" s="17">
        <v>1042.23</v>
      </c>
      <c r="AF674" s="17">
        <v>1004.13</v>
      </c>
      <c r="AG674" s="17">
        <v>1009.77</v>
      </c>
      <c r="AH674" s="17">
        <v>1009.77</v>
      </c>
      <c r="AI674" s="17">
        <v>1009.77</v>
      </c>
      <c r="AJ674" s="17">
        <v>1004.11</v>
      </c>
      <c r="AK674" s="17">
        <v>1024.55</v>
      </c>
      <c r="AL674" s="17">
        <v>1021.87</v>
      </c>
      <c r="AM674" s="17">
        <v>1052.92</v>
      </c>
      <c r="AN674" s="17">
        <v>1052.92</v>
      </c>
      <c r="AO674" s="17">
        <v>1054.8399999999999</v>
      </c>
      <c r="AP674" s="17">
        <v>1070.74</v>
      </c>
    </row>
    <row r="675" spans="1:42" x14ac:dyDescent="0.35">
      <c r="A675" s="52"/>
      <c r="B675" s="17">
        <v>918.601</v>
      </c>
      <c r="C675" s="17">
        <v>918.601</v>
      </c>
      <c r="D675" s="17">
        <v>943.54499999999996</v>
      </c>
      <c r="E675" s="17">
        <v>950.76300000000003</v>
      </c>
      <c r="F675" s="17">
        <v>954.94799999999998</v>
      </c>
      <c r="G675" s="17">
        <v>967.43299999999999</v>
      </c>
      <c r="H675" s="17">
        <v>971.16</v>
      </c>
      <c r="I675" s="17">
        <v>947.48199999999997</v>
      </c>
      <c r="J675" s="17">
        <v>938.90200000000004</v>
      </c>
      <c r="K675" s="17">
        <v>952.06700000000001</v>
      </c>
      <c r="L675" s="17">
        <v>947.98199999999997</v>
      </c>
      <c r="M675" s="17">
        <v>928.45399999999995</v>
      </c>
      <c r="N675" s="17">
        <v>936.01099999999997</v>
      </c>
      <c r="O675" s="17">
        <v>1004.99</v>
      </c>
      <c r="P675" s="17">
        <v>986.75800000000004</v>
      </c>
      <c r="Q675" s="17">
        <v>963.25800000000004</v>
      </c>
      <c r="R675" s="17">
        <v>967.71500000000003</v>
      </c>
      <c r="S675" s="17">
        <v>982.65899999999999</v>
      </c>
      <c r="T675" s="17">
        <v>1061.1099999999999</v>
      </c>
      <c r="U675" s="17">
        <v>1009.27</v>
      </c>
      <c r="V675" s="17">
        <v>968.85900000000004</v>
      </c>
      <c r="W675" s="17">
        <v>959.29</v>
      </c>
      <c r="X675" s="17">
        <v>973.99900000000002</v>
      </c>
      <c r="Y675" s="17">
        <v>966.14200000000005</v>
      </c>
      <c r="Z675" s="17">
        <v>982.57299999999998</v>
      </c>
      <c r="AA675" s="17">
        <v>1020.32</v>
      </c>
      <c r="AB675" s="17">
        <v>955.89599999999996</v>
      </c>
      <c r="AC675" s="17">
        <v>1013.97</v>
      </c>
      <c r="AD675" s="17">
        <v>1024.72</v>
      </c>
      <c r="AE675" s="17">
        <v>1042.6099999999999</v>
      </c>
      <c r="AF675" s="17">
        <v>1004.5</v>
      </c>
      <c r="AG675" s="17">
        <v>1009.78</v>
      </c>
      <c r="AH675" s="17">
        <v>1009.78</v>
      </c>
      <c r="AI675" s="17">
        <v>1009.78</v>
      </c>
      <c r="AJ675" s="17">
        <v>1005.3</v>
      </c>
      <c r="AK675" s="17">
        <v>1024.58</v>
      </c>
      <c r="AL675" s="17">
        <v>1022.4</v>
      </c>
      <c r="AM675" s="17">
        <v>1053.8900000000001</v>
      </c>
      <c r="AN675" s="17">
        <v>1053.8900000000001</v>
      </c>
      <c r="AO675" s="17">
        <v>1054.8699999999999</v>
      </c>
      <c r="AP675" s="17">
        <v>1070.83</v>
      </c>
    </row>
    <row r="676" spans="1:42" x14ac:dyDescent="0.35">
      <c r="A676" s="52"/>
      <c r="B676" s="17">
        <v>918.745</v>
      </c>
      <c r="C676" s="17">
        <v>918.745</v>
      </c>
      <c r="D676" s="17">
        <v>944.02200000000005</v>
      </c>
      <c r="E676" s="17">
        <v>951.88</v>
      </c>
      <c r="F676" s="17">
        <v>955.66800000000001</v>
      </c>
      <c r="G676" s="17">
        <v>967.89700000000005</v>
      </c>
      <c r="H676" s="17">
        <v>971.46400000000006</v>
      </c>
      <c r="I676" s="17">
        <v>947.54899999999998</v>
      </c>
      <c r="J676" s="17">
        <v>939.46400000000006</v>
      </c>
      <c r="K676" s="17">
        <v>952.33600000000001</v>
      </c>
      <c r="L676" s="17">
        <v>948.649</v>
      </c>
      <c r="M676" s="17">
        <v>929.95</v>
      </c>
      <c r="N676" s="17">
        <v>936.38099999999997</v>
      </c>
      <c r="O676" s="17">
        <v>1006.32</v>
      </c>
      <c r="P676" s="17">
        <v>987.57500000000005</v>
      </c>
      <c r="Q676" s="17">
        <v>963.95600000000002</v>
      </c>
      <c r="R676" s="17">
        <v>969.43399999999997</v>
      </c>
      <c r="S676" s="17">
        <v>984.25699999999995</v>
      </c>
      <c r="T676" s="17">
        <v>1061.27</v>
      </c>
      <c r="U676" s="17">
        <v>1009.35</v>
      </c>
      <c r="V676" s="17">
        <v>969.58199999999999</v>
      </c>
      <c r="W676" s="17">
        <v>959.7</v>
      </c>
      <c r="X676" s="17">
        <v>974.803</v>
      </c>
      <c r="Y676" s="17">
        <v>967.30799999999999</v>
      </c>
      <c r="Z676" s="17">
        <v>982.94100000000003</v>
      </c>
      <c r="AA676" s="17">
        <v>1021.61</v>
      </c>
      <c r="AB676" s="17">
        <v>956.02700000000004</v>
      </c>
      <c r="AC676" s="17">
        <v>1015.84</v>
      </c>
      <c r="AD676" s="17">
        <v>1024.76</v>
      </c>
      <c r="AE676" s="17">
        <v>1043.6600000000001</v>
      </c>
      <c r="AF676" s="17">
        <v>1004.66</v>
      </c>
      <c r="AG676" s="17">
        <v>1010</v>
      </c>
      <c r="AH676" s="17">
        <v>1010</v>
      </c>
      <c r="AI676" s="17">
        <v>1010</v>
      </c>
      <c r="AJ676" s="17">
        <v>1006.25</v>
      </c>
      <c r="AK676" s="17">
        <v>1026.3599999999999</v>
      </c>
      <c r="AL676" s="17">
        <v>1023.72</v>
      </c>
      <c r="AM676" s="17">
        <v>1053.99</v>
      </c>
      <c r="AN676" s="17">
        <v>1053.99</v>
      </c>
      <c r="AO676" s="17">
        <v>1056.3699999999999</v>
      </c>
      <c r="AP676" s="17">
        <v>1072.18</v>
      </c>
    </row>
    <row r="677" spans="1:42" x14ac:dyDescent="0.35">
      <c r="A677" s="52"/>
      <c r="B677" s="17">
        <v>918.96400000000006</v>
      </c>
      <c r="C677" s="17">
        <v>918.96400000000006</v>
      </c>
      <c r="D677" s="17">
        <v>945.42200000000003</v>
      </c>
      <c r="E677" s="17">
        <v>952.08799999999997</v>
      </c>
      <c r="F677" s="17">
        <v>957.63300000000004</v>
      </c>
      <c r="G677" s="17">
        <v>968.59</v>
      </c>
      <c r="H677" s="17">
        <v>971.779</v>
      </c>
      <c r="I677" s="17">
        <v>947.7</v>
      </c>
      <c r="J677" s="17">
        <v>939.52099999999996</v>
      </c>
      <c r="K677" s="17">
        <v>953.27599999999995</v>
      </c>
      <c r="L677" s="17">
        <v>950.01199999999994</v>
      </c>
      <c r="M677" s="17">
        <v>930.29499999999996</v>
      </c>
      <c r="N677" s="17">
        <v>937.20299999999997</v>
      </c>
      <c r="O677" s="17">
        <v>1006.58</v>
      </c>
      <c r="P677" s="17">
        <v>988.29100000000005</v>
      </c>
      <c r="Q677" s="17">
        <v>964.72299999999996</v>
      </c>
      <c r="R677" s="17">
        <v>969.94</v>
      </c>
      <c r="S677" s="17">
        <v>984.78599999999994</v>
      </c>
      <c r="T677" s="17">
        <v>1061.49</v>
      </c>
      <c r="U677" s="17">
        <v>1009.81</v>
      </c>
      <c r="V677" s="17">
        <v>970.87699999999995</v>
      </c>
      <c r="W677" s="17">
        <v>960.072</v>
      </c>
      <c r="X677" s="17">
        <v>975.596</v>
      </c>
      <c r="Y677" s="17">
        <v>967.56700000000001</v>
      </c>
      <c r="Z677" s="17">
        <v>983.38900000000001</v>
      </c>
      <c r="AA677" s="17">
        <v>1021.77</v>
      </c>
      <c r="AB677" s="17">
        <v>956.12400000000002</v>
      </c>
      <c r="AC677" s="17">
        <v>1016.78</v>
      </c>
      <c r="AD677" s="17">
        <v>1024.79</v>
      </c>
      <c r="AE677" s="17">
        <v>1045.18</v>
      </c>
      <c r="AF677" s="17">
        <v>1005.04</v>
      </c>
      <c r="AG677" s="17">
        <v>1010.16</v>
      </c>
      <c r="AH677" s="17">
        <v>1010.16</v>
      </c>
      <c r="AI677" s="17">
        <v>1010.16</v>
      </c>
      <c r="AJ677" s="17">
        <v>1006.95</v>
      </c>
      <c r="AK677" s="17">
        <v>1026.45</v>
      </c>
      <c r="AL677" s="17">
        <v>1024.68</v>
      </c>
      <c r="AM677" s="17">
        <v>1054.68</v>
      </c>
      <c r="AN677" s="17">
        <v>1054.68</v>
      </c>
      <c r="AO677" s="17">
        <v>1058.45</v>
      </c>
      <c r="AP677" s="17">
        <v>1073.6600000000001</v>
      </c>
    </row>
    <row r="678" spans="1:42" x14ac:dyDescent="0.35">
      <c r="A678" s="52"/>
      <c r="B678" s="17">
        <v>919.51499999999999</v>
      </c>
      <c r="C678" s="17">
        <v>919.51499999999999</v>
      </c>
      <c r="D678" s="17">
        <v>945.59799999999996</v>
      </c>
      <c r="E678" s="17">
        <v>952.101</v>
      </c>
      <c r="F678" s="17">
        <v>957.83199999999999</v>
      </c>
      <c r="G678" s="17">
        <v>968.69200000000001</v>
      </c>
      <c r="H678" s="17">
        <v>973.23500000000001</v>
      </c>
      <c r="I678" s="17">
        <v>947.87199999999996</v>
      </c>
      <c r="J678" s="17">
        <v>939.524</v>
      </c>
      <c r="K678" s="17">
        <v>953.33600000000001</v>
      </c>
      <c r="L678" s="17">
        <v>950.298</v>
      </c>
      <c r="M678" s="17">
        <v>930.32299999999998</v>
      </c>
      <c r="N678" s="17">
        <v>937.51800000000003</v>
      </c>
      <c r="O678" s="17">
        <v>1006.77</v>
      </c>
      <c r="P678" s="17">
        <v>990.31100000000004</v>
      </c>
      <c r="Q678" s="17">
        <v>965.005</v>
      </c>
      <c r="R678" s="17">
        <v>970.25900000000001</v>
      </c>
      <c r="S678" s="17">
        <v>985.79399999999998</v>
      </c>
      <c r="T678" s="17">
        <v>1061.68</v>
      </c>
      <c r="U678" s="17">
        <v>1009.88</v>
      </c>
      <c r="V678" s="17">
        <v>972.16499999999996</v>
      </c>
      <c r="W678" s="17">
        <v>960.21</v>
      </c>
      <c r="X678" s="17">
        <v>975.69</v>
      </c>
      <c r="Y678" s="17">
        <v>967.85599999999999</v>
      </c>
      <c r="Z678" s="17">
        <v>983.50199999999995</v>
      </c>
      <c r="AA678" s="17">
        <v>1022.36</v>
      </c>
      <c r="AB678" s="17">
        <v>956.16499999999996</v>
      </c>
      <c r="AC678" s="17">
        <v>1017.35</v>
      </c>
      <c r="AD678" s="17">
        <v>1024.92</v>
      </c>
      <c r="AE678" s="17">
        <v>1045.28</v>
      </c>
      <c r="AF678" s="17">
        <v>1005.05</v>
      </c>
      <c r="AG678" s="17">
        <v>1011.1</v>
      </c>
      <c r="AH678" s="17">
        <v>1011.1</v>
      </c>
      <c r="AI678" s="17">
        <v>1011.1</v>
      </c>
      <c r="AJ678" s="17">
        <v>1007.7</v>
      </c>
      <c r="AK678" s="17">
        <v>1027.0899999999999</v>
      </c>
      <c r="AL678" s="17">
        <v>1025.44</v>
      </c>
      <c r="AM678" s="17">
        <v>1055.53</v>
      </c>
      <c r="AN678" s="17">
        <v>1055.53</v>
      </c>
      <c r="AO678" s="17">
        <v>1059.45</v>
      </c>
      <c r="AP678" s="17">
        <v>1073.7</v>
      </c>
    </row>
    <row r="679" spans="1:42" x14ac:dyDescent="0.35">
      <c r="A679" s="52"/>
      <c r="B679" s="17">
        <v>920.07600000000002</v>
      </c>
      <c r="C679" s="17">
        <v>920.07600000000002</v>
      </c>
      <c r="D679" s="17">
        <v>945.72</v>
      </c>
      <c r="E679" s="17">
        <v>952.63699999999994</v>
      </c>
      <c r="F679" s="17">
        <v>957.99300000000005</v>
      </c>
      <c r="G679" s="17">
        <v>968.81</v>
      </c>
      <c r="H679" s="17">
        <v>974.22900000000004</v>
      </c>
      <c r="I679" s="17">
        <v>948.33600000000001</v>
      </c>
      <c r="J679" s="17">
        <v>940.22500000000002</v>
      </c>
      <c r="K679" s="17">
        <v>953.79100000000005</v>
      </c>
      <c r="L679" s="17">
        <v>952.13699999999994</v>
      </c>
      <c r="M679" s="17">
        <v>932.13800000000003</v>
      </c>
      <c r="N679" s="17">
        <v>937.93600000000004</v>
      </c>
      <c r="O679" s="17">
        <v>1008.24</v>
      </c>
      <c r="P679" s="17">
        <v>991.74199999999996</v>
      </c>
      <c r="Q679" s="17">
        <v>965.31</v>
      </c>
      <c r="R679" s="17">
        <v>970.72900000000004</v>
      </c>
      <c r="S679" s="17">
        <v>986.24099999999999</v>
      </c>
      <c r="T679" s="17">
        <v>1061.71</v>
      </c>
      <c r="U679" s="17">
        <v>1010.41</v>
      </c>
      <c r="V679" s="17">
        <v>972.20399999999995</v>
      </c>
      <c r="W679" s="17">
        <v>963.029</v>
      </c>
      <c r="X679" s="17">
        <v>975.98</v>
      </c>
      <c r="Y679" s="17">
        <v>969.37599999999998</v>
      </c>
      <c r="Z679" s="17">
        <v>983.72400000000005</v>
      </c>
      <c r="AA679" s="17">
        <v>1022.56</v>
      </c>
      <c r="AB679" s="17">
        <v>956.36099999999999</v>
      </c>
      <c r="AC679" s="17">
        <v>1018.59</v>
      </c>
      <c r="AD679" s="17">
        <v>1025.18</v>
      </c>
      <c r="AE679" s="17">
        <v>1046.5999999999999</v>
      </c>
      <c r="AF679" s="17">
        <v>1006.8</v>
      </c>
      <c r="AG679" s="17">
        <v>1011.18</v>
      </c>
      <c r="AH679" s="17">
        <v>1011.18</v>
      </c>
      <c r="AI679" s="17">
        <v>1011.18</v>
      </c>
      <c r="AJ679" s="17">
        <v>1008.29</v>
      </c>
      <c r="AK679" s="17">
        <v>1028.17</v>
      </c>
      <c r="AL679" s="17">
        <v>1025.77</v>
      </c>
      <c r="AM679" s="17">
        <v>1056.01</v>
      </c>
      <c r="AN679" s="17">
        <v>1056.01</v>
      </c>
      <c r="AO679" s="17">
        <v>1059.94</v>
      </c>
      <c r="AP679" s="17">
        <v>1074.75</v>
      </c>
    </row>
    <row r="680" spans="1:42" x14ac:dyDescent="0.35">
      <c r="A680" s="52"/>
      <c r="B680" s="17">
        <v>920.57299999999998</v>
      </c>
      <c r="C680" s="17">
        <v>920.57299999999998</v>
      </c>
      <c r="D680" s="17">
        <v>946.24199999999996</v>
      </c>
      <c r="E680" s="17">
        <v>953.48</v>
      </c>
      <c r="F680" s="17">
        <v>958.53700000000003</v>
      </c>
      <c r="G680" s="17">
        <v>969.35199999999998</v>
      </c>
      <c r="H680" s="17">
        <v>975.00099999999998</v>
      </c>
      <c r="I680" s="17">
        <v>948.68299999999999</v>
      </c>
      <c r="J680" s="17">
        <v>940.91200000000003</v>
      </c>
      <c r="K680" s="17">
        <v>953.91800000000001</v>
      </c>
      <c r="L680" s="17">
        <v>952.27499999999998</v>
      </c>
      <c r="M680" s="17">
        <v>932.60900000000004</v>
      </c>
      <c r="N680" s="17">
        <v>938.89200000000005</v>
      </c>
      <c r="O680" s="17">
        <v>1009</v>
      </c>
      <c r="P680" s="17">
        <v>991.82500000000005</v>
      </c>
      <c r="Q680" s="17">
        <v>966.31600000000003</v>
      </c>
      <c r="R680" s="17">
        <v>971.48699999999997</v>
      </c>
      <c r="S680" s="17">
        <v>987.52499999999998</v>
      </c>
      <c r="T680" s="17">
        <v>1061.81</v>
      </c>
      <c r="U680" s="17">
        <v>1010.89</v>
      </c>
      <c r="V680" s="17">
        <v>972.49699999999996</v>
      </c>
      <c r="W680" s="17">
        <v>963.08600000000001</v>
      </c>
      <c r="X680" s="17">
        <v>976.16899999999998</v>
      </c>
      <c r="Y680" s="17">
        <v>969.43399999999997</v>
      </c>
      <c r="Z680" s="17">
        <v>984.27499999999998</v>
      </c>
      <c r="AA680" s="17">
        <v>1022.59</v>
      </c>
      <c r="AB680" s="17">
        <v>956.49199999999996</v>
      </c>
      <c r="AC680" s="17">
        <v>1018.6</v>
      </c>
      <c r="AD680" s="17">
        <v>1026.1500000000001</v>
      </c>
      <c r="AE680" s="17">
        <v>1048.55</v>
      </c>
      <c r="AF680" s="17">
        <v>1007.07</v>
      </c>
      <c r="AG680" s="17">
        <v>1011.81</v>
      </c>
      <c r="AH680" s="17">
        <v>1011.81</v>
      </c>
      <c r="AI680" s="17">
        <v>1011.81</v>
      </c>
      <c r="AJ680" s="17">
        <v>1008.38</v>
      </c>
      <c r="AK680" s="17">
        <v>1029.67</v>
      </c>
      <c r="AL680" s="17">
        <v>1026.81</v>
      </c>
      <c r="AM680" s="17">
        <v>1056.04</v>
      </c>
      <c r="AN680" s="17">
        <v>1056.04</v>
      </c>
      <c r="AO680" s="17">
        <v>1060.43</v>
      </c>
      <c r="AP680" s="17">
        <v>1074.94</v>
      </c>
    </row>
    <row r="681" spans="1:42" x14ac:dyDescent="0.35">
      <c r="A681" s="52"/>
      <c r="B681" s="17">
        <v>921.54200000000003</v>
      </c>
      <c r="C681" s="17">
        <v>921.54200000000003</v>
      </c>
      <c r="D681" s="17">
        <v>947.13499999999999</v>
      </c>
      <c r="E681" s="17">
        <v>953.596</v>
      </c>
      <c r="F681" s="17">
        <v>958.99300000000005</v>
      </c>
      <c r="G681" s="17">
        <v>969.35900000000004</v>
      </c>
      <c r="H681" s="17">
        <v>975.524</v>
      </c>
      <c r="I681" s="17">
        <v>949.20100000000002</v>
      </c>
      <c r="J681" s="17">
        <v>942.93200000000002</v>
      </c>
      <c r="K681" s="17">
        <v>954.654</v>
      </c>
      <c r="L681" s="17">
        <v>952.59100000000001</v>
      </c>
      <c r="M681" s="17">
        <v>933.07</v>
      </c>
      <c r="N681" s="17">
        <v>939.29200000000003</v>
      </c>
      <c r="O681" s="17">
        <v>1009.26</v>
      </c>
      <c r="P681" s="17">
        <v>992.524</v>
      </c>
      <c r="Q681" s="17">
        <v>967.21500000000003</v>
      </c>
      <c r="R681" s="17">
        <v>971.65300000000002</v>
      </c>
      <c r="S681" s="17">
        <v>987.53200000000004</v>
      </c>
      <c r="T681" s="17">
        <v>1061.8599999999999</v>
      </c>
      <c r="U681" s="17">
        <v>1010.97</v>
      </c>
      <c r="V681" s="17">
        <v>973.26099999999997</v>
      </c>
      <c r="W681" s="17">
        <v>963.79100000000005</v>
      </c>
      <c r="X681" s="17">
        <v>977.09799999999996</v>
      </c>
      <c r="Y681" s="17">
        <v>969.49699999999996</v>
      </c>
      <c r="Z681" s="17">
        <v>984.47199999999998</v>
      </c>
      <c r="AA681" s="17">
        <v>1023.11</v>
      </c>
      <c r="AB681" s="17">
        <v>958.15800000000002</v>
      </c>
      <c r="AC681" s="17">
        <v>1018.61</v>
      </c>
      <c r="AD681" s="17">
        <v>1027.01</v>
      </c>
      <c r="AE681" s="17">
        <v>1049.6099999999999</v>
      </c>
      <c r="AF681" s="17">
        <v>1008.24</v>
      </c>
      <c r="AG681" s="17">
        <v>1012.64</v>
      </c>
      <c r="AH681" s="17">
        <v>1012.64</v>
      </c>
      <c r="AI681" s="17">
        <v>1012.64</v>
      </c>
      <c r="AJ681" s="17">
        <v>1010.56</v>
      </c>
      <c r="AK681" s="17">
        <v>1030.22</v>
      </c>
      <c r="AL681" s="17">
        <v>1026.8599999999999</v>
      </c>
      <c r="AM681" s="17">
        <v>1056.24</v>
      </c>
      <c r="AN681" s="17">
        <v>1056.24</v>
      </c>
      <c r="AO681" s="17">
        <v>1062.8599999999999</v>
      </c>
      <c r="AP681" s="17">
        <v>1075.05</v>
      </c>
    </row>
    <row r="682" spans="1:42" x14ac:dyDescent="0.35">
      <c r="A682" s="52"/>
      <c r="B682" s="17">
        <v>922.202</v>
      </c>
      <c r="C682" s="17">
        <v>922.202</v>
      </c>
      <c r="D682" s="17">
        <v>947.33600000000001</v>
      </c>
      <c r="E682" s="17">
        <v>953.98699999999997</v>
      </c>
      <c r="F682" s="17">
        <v>959.30799999999999</v>
      </c>
      <c r="G682" s="17">
        <v>971.17</v>
      </c>
      <c r="H682" s="17">
        <v>975.52700000000004</v>
      </c>
      <c r="I682" s="17">
        <v>950.22699999999998</v>
      </c>
      <c r="J682" s="17">
        <v>943.221</v>
      </c>
      <c r="K682" s="17">
        <v>955.274</v>
      </c>
      <c r="L682" s="17">
        <v>952.64499999999998</v>
      </c>
      <c r="M682" s="17">
        <v>935.14099999999996</v>
      </c>
      <c r="N682" s="17">
        <v>939.91800000000001</v>
      </c>
      <c r="O682" s="17">
        <v>1010.07</v>
      </c>
      <c r="P682" s="17">
        <v>993.005</v>
      </c>
      <c r="Q682" s="17">
        <v>968.495</v>
      </c>
      <c r="R682" s="17">
        <v>971.91800000000001</v>
      </c>
      <c r="S682" s="17">
        <v>987.62</v>
      </c>
      <c r="T682" s="17">
        <v>1062.3399999999999</v>
      </c>
      <c r="U682" s="17">
        <v>1011.35</v>
      </c>
      <c r="V682" s="17">
        <v>973.88599999999997</v>
      </c>
      <c r="W682" s="17">
        <v>965.25599999999997</v>
      </c>
      <c r="X682" s="17">
        <v>977.70100000000002</v>
      </c>
      <c r="Y682" s="17">
        <v>971.88699999999994</v>
      </c>
      <c r="Z682" s="17">
        <v>985.43499999999995</v>
      </c>
      <c r="AA682" s="17">
        <v>1023.12</v>
      </c>
      <c r="AB682" s="17">
        <v>958.64800000000002</v>
      </c>
      <c r="AC682" s="17">
        <v>1018.85</v>
      </c>
      <c r="AD682" s="17">
        <v>1028.49</v>
      </c>
      <c r="AE682" s="17">
        <v>1050.69</v>
      </c>
      <c r="AF682" s="17">
        <v>1008.6</v>
      </c>
      <c r="AG682" s="17">
        <v>1015.33</v>
      </c>
      <c r="AH682" s="17">
        <v>1015.33</v>
      </c>
      <c r="AI682" s="17">
        <v>1015.33</v>
      </c>
      <c r="AJ682" s="17">
        <v>1011.6</v>
      </c>
      <c r="AK682" s="17">
        <v>1030.8599999999999</v>
      </c>
      <c r="AL682" s="17">
        <v>1027.47</v>
      </c>
      <c r="AM682" s="17">
        <v>1056.3</v>
      </c>
      <c r="AN682" s="17">
        <v>1056.3</v>
      </c>
      <c r="AO682" s="17">
        <v>1063.57</v>
      </c>
      <c r="AP682" s="17">
        <v>1075.1400000000001</v>
      </c>
    </row>
    <row r="683" spans="1:42" x14ac:dyDescent="0.35">
      <c r="A683" s="52"/>
      <c r="B683" s="17">
        <v>922.63</v>
      </c>
      <c r="C683" s="17">
        <v>922.63</v>
      </c>
      <c r="D683" s="17">
        <v>949.28300000000002</v>
      </c>
      <c r="E683" s="17">
        <v>954.04499999999996</v>
      </c>
      <c r="F683" s="17">
        <v>959.39599999999996</v>
      </c>
      <c r="G683" s="17">
        <v>973.15099999999995</v>
      </c>
      <c r="H683" s="17">
        <v>975.58799999999997</v>
      </c>
      <c r="I683" s="17">
        <v>950.23900000000003</v>
      </c>
      <c r="J683" s="17">
        <v>943.32899999999995</v>
      </c>
      <c r="K683" s="17">
        <v>956.09199999999998</v>
      </c>
      <c r="L683" s="17">
        <v>952.7</v>
      </c>
      <c r="M683" s="17">
        <v>935.202</v>
      </c>
      <c r="N683" s="17">
        <v>940.29600000000005</v>
      </c>
      <c r="O683" s="17">
        <v>1011.3</v>
      </c>
      <c r="P683" s="17">
        <v>994.31799999999998</v>
      </c>
      <c r="Q683" s="17">
        <v>968.59699999999998</v>
      </c>
      <c r="R683" s="17">
        <v>974.86</v>
      </c>
      <c r="S683" s="17">
        <v>987.69399999999996</v>
      </c>
      <c r="T683" s="17">
        <v>1062.3800000000001</v>
      </c>
      <c r="U683" s="17">
        <v>1012.06</v>
      </c>
      <c r="V683" s="17">
        <v>973.94100000000003</v>
      </c>
      <c r="W683" s="17">
        <v>966.23099999999999</v>
      </c>
      <c r="X683" s="17">
        <v>978.12199999999996</v>
      </c>
      <c r="Y683" s="17">
        <v>972.35900000000004</v>
      </c>
      <c r="Z683" s="17">
        <v>985.53899999999999</v>
      </c>
      <c r="AA683" s="17">
        <v>1023.24</v>
      </c>
      <c r="AB683" s="17">
        <v>958.95100000000002</v>
      </c>
      <c r="AC683" s="17">
        <v>1019.92</v>
      </c>
      <c r="AD683" s="17">
        <v>1029.04</v>
      </c>
      <c r="AE683" s="17">
        <v>1051.95</v>
      </c>
      <c r="AF683" s="17">
        <v>1009.11</v>
      </c>
      <c r="AG683" s="17">
        <v>1015.98</v>
      </c>
      <c r="AH683" s="17">
        <v>1015.98</v>
      </c>
      <c r="AI683" s="17">
        <v>1015.98</v>
      </c>
      <c r="AJ683" s="17">
        <v>1011.62</v>
      </c>
      <c r="AK683" s="17">
        <v>1032.9000000000001</v>
      </c>
      <c r="AL683" s="17">
        <v>1030.56</v>
      </c>
      <c r="AM683" s="17">
        <v>1057.29</v>
      </c>
      <c r="AN683" s="17">
        <v>1057.29</v>
      </c>
      <c r="AO683" s="17">
        <v>1065.43</v>
      </c>
      <c r="AP683" s="17">
        <v>1075.51</v>
      </c>
    </row>
    <row r="684" spans="1:42" x14ac:dyDescent="0.35">
      <c r="A684" s="52"/>
      <c r="B684" s="17">
        <v>922.68200000000002</v>
      </c>
      <c r="C684" s="17">
        <v>922.68200000000002</v>
      </c>
      <c r="D684" s="17">
        <v>951.30399999999997</v>
      </c>
      <c r="E684" s="17">
        <v>954.32600000000002</v>
      </c>
      <c r="F684" s="17">
        <v>959.673</v>
      </c>
      <c r="G684" s="17">
        <v>975.01199999999994</v>
      </c>
      <c r="H684" s="17">
        <v>975.63400000000001</v>
      </c>
      <c r="I684" s="17">
        <v>950.529</v>
      </c>
      <c r="J684" s="17">
        <v>943.47</v>
      </c>
      <c r="K684" s="17">
        <v>956.15899999999999</v>
      </c>
      <c r="L684" s="17">
        <v>953.17499999999995</v>
      </c>
      <c r="M684" s="17">
        <v>935.35299999999995</v>
      </c>
      <c r="N684" s="17">
        <v>940.33199999999999</v>
      </c>
      <c r="O684" s="17">
        <v>1011.54</v>
      </c>
      <c r="P684" s="17">
        <v>995.86099999999999</v>
      </c>
      <c r="Q684" s="17">
        <v>968.68899999999996</v>
      </c>
      <c r="R684" s="17">
        <v>975.14099999999996</v>
      </c>
      <c r="S684" s="17">
        <v>991.822</v>
      </c>
      <c r="T684" s="17">
        <v>1063.06</v>
      </c>
      <c r="U684" s="17">
        <v>1013.78</v>
      </c>
      <c r="V684" s="17">
        <v>975.53099999999995</v>
      </c>
      <c r="W684" s="17">
        <v>968.42700000000002</v>
      </c>
      <c r="X684" s="17">
        <v>978.46100000000001</v>
      </c>
      <c r="Y684" s="17">
        <v>972.88499999999999</v>
      </c>
      <c r="Z684" s="17">
        <v>985.62699999999995</v>
      </c>
      <c r="AA684" s="17">
        <v>1023.98</v>
      </c>
      <c r="AB684" s="17">
        <v>959.13400000000001</v>
      </c>
      <c r="AC684" s="17">
        <v>1019.99</v>
      </c>
      <c r="AD684" s="17">
        <v>1029.6300000000001</v>
      </c>
      <c r="AE684" s="17">
        <v>1053.25</v>
      </c>
      <c r="AF684" s="17">
        <v>1009.24</v>
      </c>
      <c r="AG684" s="17">
        <v>1016.81</v>
      </c>
      <c r="AH684" s="17">
        <v>1016.81</v>
      </c>
      <c r="AI684" s="17">
        <v>1016.81</v>
      </c>
      <c r="AJ684" s="17">
        <v>1011.96</v>
      </c>
      <c r="AK684" s="17">
        <v>1033.93</v>
      </c>
      <c r="AL684" s="17">
        <v>1031.19</v>
      </c>
      <c r="AM684" s="17">
        <v>1057.4000000000001</v>
      </c>
      <c r="AN684" s="17">
        <v>1057.4000000000001</v>
      </c>
      <c r="AO684" s="17">
        <v>1065.67</v>
      </c>
      <c r="AP684" s="17">
        <v>1075.55</v>
      </c>
    </row>
    <row r="685" spans="1:42" x14ac:dyDescent="0.35">
      <c r="A685" s="52"/>
      <c r="B685" s="17">
        <v>922.86800000000005</v>
      </c>
      <c r="C685" s="17">
        <v>922.86800000000005</v>
      </c>
      <c r="D685" s="17">
        <v>951.798</v>
      </c>
      <c r="E685" s="17">
        <v>954.37900000000002</v>
      </c>
      <c r="F685" s="17">
        <v>960.35599999999999</v>
      </c>
      <c r="G685" s="17">
        <v>976.09699999999998</v>
      </c>
      <c r="H685" s="17">
        <v>975.99599999999998</v>
      </c>
      <c r="I685" s="17">
        <v>950.61</v>
      </c>
      <c r="J685" s="17">
        <v>943.98599999999999</v>
      </c>
      <c r="K685" s="17">
        <v>956.51700000000005</v>
      </c>
      <c r="L685" s="17">
        <v>953.56500000000005</v>
      </c>
      <c r="M685" s="17">
        <v>935.63900000000001</v>
      </c>
      <c r="N685" s="17">
        <v>941.45899999999995</v>
      </c>
      <c r="O685" s="17">
        <v>1013</v>
      </c>
      <c r="P685" s="17">
        <v>995.97199999999998</v>
      </c>
      <c r="Q685" s="17">
        <v>968.83699999999999</v>
      </c>
      <c r="R685" s="17">
        <v>975.84299999999996</v>
      </c>
      <c r="S685" s="17">
        <v>992.46299999999997</v>
      </c>
      <c r="T685" s="17">
        <v>1064.72</v>
      </c>
      <c r="U685" s="17">
        <v>1015.4</v>
      </c>
      <c r="V685" s="17">
        <v>975.85799999999995</v>
      </c>
      <c r="W685" s="17">
        <v>971.19100000000003</v>
      </c>
      <c r="X685" s="17">
        <v>979.62599999999998</v>
      </c>
      <c r="Y685" s="17">
        <v>973.173</v>
      </c>
      <c r="Z685" s="17">
        <v>985.78499999999997</v>
      </c>
      <c r="AA685" s="17">
        <v>1024.07</v>
      </c>
      <c r="AB685" s="17">
        <v>959.78700000000003</v>
      </c>
      <c r="AC685" s="17">
        <v>1020.54</v>
      </c>
      <c r="AD685" s="17">
        <v>1029.83</v>
      </c>
      <c r="AE685" s="17">
        <v>1053.47</v>
      </c>
      <c r="AF685" s="17">
        <v>1010.44</v>
      </c>
      <c r="AG685" s="17">
        <v>1016.88</v>
      </c>
      <c r="AH685" s="17">
        <v>1016.88</v>
      </c>
      <c r="AI685" s="17">
        <v>1016.88</v>
      </c>
      <c r="AJ685" s="17">
        <v>1013.18</v>
      </c>
      <c r="AK685" s="17">
        <v>1034.0899999999999</v>
      </c>
      <c r="AL685" s="17">
        <v>1031.68</v>
      </c>
      <c r="AM685" s="17">
        <v>1057.49</v>
      </c>
      <c r="AN685" s="17">
        <v>1057.49</v>
      </c>
      <c r="AO685" s="17">
        <v>1065.8399999999999</v>
      </c>
      <c r="AP685" s="17">
        <v>1076.45</v>
      </c>
    </row>
    <row r="686" spans="1:42" x14ac:dyDescent="0.35">
      <c r="A686" s="52"/>
      <c r="B686" s="17">
        <v>923.76599999999996</v>
      </c>
      <c r="C686" s="17">
        <v>923.76599999999996</v>
      </c>
      <c r="D686" s="17">
        <v>952.423</v>
      </c>
      <c r="E686" s="17">
        <v>954.63599999999997</v>
      </c>
      <c r="F686" s="17">
        <v>960.53499999999997</v>
      </c>
      <c r="G686" s="17">
        <v>976.40200000000004</v>
      </c>
      <c r="H686" s="17">
        <v>976.11199999999997</v>
      </c>
      <c r="I686" s="17">
        <v>950.90899999999999</v>
      </c>
      <c r="J686" s="17">
        <v>944.52200000000005</v>
      </c>
      <c r="K686" s="17">
        <v>957.02099999999996</v>
      </c>
      <c r="L686" s="17">
        <v>954.64400000000001</v>
      </c>
      <c r="M686" s="17">
        <v>935.65</v>
      </c>
      <c r="N686" s="17">
        <v>941.51700000000005</v>
      </c>
      <c r="O686" s="17">
        <v>1014.41</v>
      </c>
      <c r="P686" s="17">
        <v>996.53800000000001</v>
      </c>
      <c r="Q686" s="17">
        <v>970.04300000000001</v>
      </c>
      <c r="R686" s="17">
        <v>977.2</v>
      </c>
      <c r="S686" s="17">
        <v>992.69200000000001</v>
      </c>
      <c r="T686" s="17">
        <v>1065.1099999999999</v>
      </c>
      <c r="U686" s="17">
        <v>1015.7</v>
      </c>
      <c r="V686" s="17">
        <v>977.24300000000005</v>
      </c>
      <c r="W686" s="17">
        <v>972.44799999999998</v>
      </c>
      <c r="X686" s="17">
        <v>979.69899999999996</v>
      </c>
      <c r="Y686" s="17">
        <v>973.45699999999999</v>
      </c>
      <c r="Z686" s="17">
        <v>986.86599999999999</v>
      </c>
      <c r="AA686" s="17">
        <v>1024.9000000000001</v>
      </c>
      <c r="AB686" s="17">
        <v>963.08900000000006</v>
      </c>
      <c r="AC686" s="17">
        <v>1020.83</v>
      </c>
      <c r="AD686" s="17">
        <v>1030.0899999999999</v>
      </c>
      <c r="AE686" s="17">
        <v>1054.46</v>
      </c>
      <c r="AF686" s="17">
        <v>1010.92</v>
      </c>
      <c r="AG686" s="17">
        <v>1017.47</v>
      </c>
      <c r="AH686" s="17">
        <v>1017.47</v>
      </c>
      <c r="AI686" s="17">
        <v>1017.47</v>
      </c>
      <c r="AJ686" s="17">
        <v>1013.4</v>
      </c>
      <c r="AK686" s="17">
        <v>1034.1500000000001</v>
      </c>
      <c r="AL686" s="17">
        <v>1031.82</v>
      </c>
      <c r="AM686" s="17">
        <v>1057.6500000000001</v>
      </c>
      <c r="AN686" s="17">
        <v>1057.6500000000001</v>
      </c>
      <c r="AO686" s="17">
        <v>1066.43</v>
      </c>
      <c r="AP686" s="17">
        <v>1077.8399999999999</v>
      </c>
    </row>
    <row r="687" spans="1:42" x14ac:dyDescent="0.35">
      <c r="A687" s="52"/>
      <c r="B687" s="17">
        <v>924.51199999999994</v>
      </c>
      <c r="C687" s="17">
        <v>924.51199999999994</v>
      </c>
      <c r="D687" s="17">
        <v>955.78099999999995</v>
      </c>
      <c r="E687" s="17">
        <v>955.12699999999995</v>
      </c>
      <c r="F687" s="17">
        <v>961.01900000000001</v>
      </c>
      <c r="G687" s="17">
        <v>976.58199999999999</v>
      </c>
      <c r="H687" s="17">
        <v>976.73299999999995</v>
      </c>
      <c r="I687" s="17">
        <v>950.96400000000006</v>
      </c>
      <c r="J687" s="17">
        <v>945.17600000000004</v>
      </c>
      <c r="K687" s="17">
        <v>957.58100000000002</v>
      </c>
      <c r="L687" s="17">
        <v>955.09400000000005</v>
      </c>
      <c r="M687" s="17">
        <v>935.83100000000002</v>
      </c>
      <c r="N687" s="17">
        <v>942.22299999999996</v>
      </c>
      <c r="O687" s="17">
        <v>1015.94</v>
      </c>
      <c r="P687" s="17">
        <v>996.59699999999998</v>
      </c>
      <c r="Q687" s="17">
        <v>970.26599999999996</v>
      </c>
      <c r="R687" s="17">
        <v>978.12699999999995</v>
      </c>
      <c r="S687" s="17">
        <v>992.96400000000006</v>
      </c>
      <c r="T687" s="17">
        <v>1065.76</v>
      </c>
      <c r="U687" s="17">
        <v>1015.92</v>
      </c>
      <c r="V687" s="17">
        <v>977.33299999999997</v>
      </c>
      <c r="W687" s="17">
        <v>972.64300000000003</v>
      </c>
      <c r="X687" s="17">
        <v>980.23900000000003</v>
      </c>
      <c r="Y687" s="17">
        <v>974.03399999999999</v>
      </c>
      <c r="Z687" s="17">
        <v>988.08799999999997</v>
      </c>
      <c r="AA687" s="17">
        <v>1025.93</v>
      </c>
      <c r="AB687" s="17">
        <v>963.21199999999999</v>
      </c>
      <c r="AC687" s="17">
        <v>1021.55</v>
      </c>
      <c r="AD687" s="17">
        <v>1030.31</v>
      </c>
      <c r="AE687" s="17">
        <v>1054.81</v>
      </c>
      <c r="AF687" s="17">
        <v>1011.48</v>
      </c>
      <c r="AG687" s="17">
        <v>1017.74</v>
      </c>
      <c r="AH687" s="17">
        <v>1017.74</v>
      </c>
      <c r="AI687" s="17">
        <v>1017.74</v>
      </c>
      <c r="AJ687" s="17">
        <v>1013.48</v>
      </c>
      <c r="AK687" s="17">
        <v>1034.83</v>
      </c>
      <c r="AL687" s="17">
        <v>1031.93</v>
      </c>
      <c r="AM687" s="17">
        <v>1057.75</v>
      </c>
      <c r="AN687" s="17">
        <v>1057.75</v>
      </c>
      <c r="AO687" s="17">
        <v>1067.17</v>
      </c>
      <c r="AP687" s="17">
        <v>1079.5</v>
      </c>
    </row>
    <row r="688" spans="1:42" x14ac:dyDescent="0.35">
      <c r="A688" s="52"/>
      <c r="B688" s="17">
        <v>925.49099999999999</v>
      </c>
      <c r="C688" s="17">
        <v>925.49099999999999</v>
      </c>
      <c r="D688" s="17">
        <v>958.00900000000001</v>
      </c>
      <c r="E688" s="17">
        <v>956.649</v>
      </c>
      <c r="F688" s="17">
        <v>961.91600000000005</v>
      </c>
      <c r="G688" s="17">
        <v>976.85</v>
      </c>
      <c r="H688" s="17">
        <v>977.91200000000003</v>
      </c>
      <c r="I688" s="17">
        <v>951.351</v>
      </c>
      <c r="J688" s="17">
        <v>945.69299999999998</v>
      </c>
      <c r="K688" s="17">
        <v>958.60400000000004</v>
      </c>
      <c r="L688" s="17">
        <v>955.26800000000003</v>
      </c>
      <c r="M688" s="17">
        <v>937.03</v>
      </c>
      <c r="N688" s="17">
        <v>942.47500000000002</v>
      </c>
      <c r="O688" s="17">
        <v>1016.53</v>
      </c>
      <c r="P688" s="17">
        <v>997.03700000000003</v>
      </c>
      <c r="Q688" s="17">
        <v>970.38300000000004</v>
      </c>
      <c r="R688" s="17">
        <v>978.16700000000003</v>
      </c>
      <c r="S688" s="17">
        <v>993.173</v>
      </c>
      <c r="T688" s="17">
        <v>1066.23</v>
      </c>
      <c r="U688" s="17">
        <v>1016.17</v>
      </c>
      <c r="V688" s="17">
        <v>978.26199999999994</v>
      </c>
      <c r="W688" s="17">
        <v>972.91200000000003</v>
      </c>
      <c r="X688" s="17">
        <v>980.255</v>
      </c>
      <c r="Y688" s="17">
        <v>974.06200000000001</v>
      </c>
      <c r="Z688" s="17">
        <v>988.09799999999996</v>
      </c>
      <c r="AA688" s="17">
        <v>1027.83</v>
      </c>
      <c r="AB688" s="17">
        <v>963.28399999999999</v>
      </c>
      <c r="AC688" s="17">
        <v>1021.72</v>
      </c>
      <c r="AD688" s="17">
        <v>1030.77</v>
      </c>
      <c r="AE688" s="17">
        <v>1054.98</v>
      </c>
      <c r="AF688" s="17">
        <v>1011.77</v>
      </c>
      <c r="AG688" s="17">
        <v>1017.77</v>
      </c>
      <c r="AH688" s="17">
        <v>1017.77</v>
      </c>
      <c r="AI688" s="17">
        <v>1017.77</v>
      </c>
      <c r="AJ688" s="17">
        <v>1014.12</v>
      </c>
      <c r="AK688" s="17">
        <v>1037.22</v>
      </c>
      <c r="AL688" s="17">
        <v>1032.6300000000001</v>
      </c>
      <c r="AM688" s="17">
        <v>1057.8</v>
      </c>
      <c r="AN688" s="17">
        <v>1057.8</v>
      </c>
      <c r="AO688" s="17">
        <v>1067.44</v>
      </c>
      <c r="AP688" s="17">
        <v>1081.47</v>
      </c>
    </row>
    <row r="689" spans="1:42" x14ac:dyDescent="0.35">
      <c r="A689" s="52"/>
      <c r="B689" s="17">
        <v>925.505</v>
      </c>
      <c r="C689" s="17">
        <v>925.505</v>
      </c>
      <c r="D689" s="17">
        <v>958.12800000000004</v>
      </c>
      <c r="E689" s="17">
        <v>957.31200000000001</v>
      </c>
      <c r="F689" s="17">
        <v>962.99699999999996</v>
      </c>
      <c r="G689" s="17">
        <v>978.42200000000003</v>
      </c>
      <c r="H689" s="17">
        <v>978.30600000000004</v>
      </c>
      <c r="I689" s="17">
        <v>951.48</v>
      </c>
      <c r="J689" s="17">
        <v>946.38400000000001</v>
      </c>
      <c r="K689" s="17">
        <v>959.10400000000004</v>
      </c>
      <c r="L689" s="17">
        <v>956.26700000000005</v>
      </c>
      <c r="M689" s="17">
        <v>937.13199999999995</v>
      </c>
      <c r="N689" s="17">
        <v>943.36400000000003</v>
      </c>
      <c r="O689" s="17">
        <v>1017.02</v>
      </c>
      <c r="P689" s="17">
        <v>997.45100000000002</v>
      </c>
      <c r="Q689" s="17">
        <v>970.80399999999997</v>
      </c>
      <c r="R689" s="17">
        <v>978.29399999999998</v>
      </c>
      <c r="S689" s="17">
        <v>995.58299999999997</v>
      </c>
      <c r="T689" s="17">
        <v>1066.83</v>
      </c>
      <c r="U689" s="17">
        <v>1017.14</v>
      </c>
      <c r="V689" s="17">
        <v>979.55700000000002</v>
      </c>
      <c r="W689" s="17">
        <v>975.49</v>
      </c>
      <c r="X689" s="17">
        <v>980.58500000000004</v>
      </c>
      <c r="Y689" s="17">
        <v>974.16499999999996</v>
      </c>
      <c r="Z689" s="17">
        <v>988.97199999999998</v>
      </c>
      <c r="AA689" s="17">
        <v>1028.3599999999999</v>
      </c>
      <c r="AB689" s="17">
        <v>963.36199999999997</v>
      </c>
      <c r="AC689" s="17">
        <v>1023.54</v>
      </c>
      <c r="AD689" s="17">
        <v>1030.99</v>
      </c>
      <c r="AE689" s="17">
        <v>1055.0999999999999</v>
      </c>
      <c r="AF689" s="17">
        <v>1011.83</v>
      </c>
      <c r="AG689" s="17">
        <v>1017.88</v>
      </c>
      <c r="AH689" s="17">
        <v>1017.88</v>
      </c>
      <c r="AI689" s="17">
        <v>1017.88</v>
      </c>
      <c r="AJ689" s="17">
        <v>1016.92</v>
      </c>
      <c r="AK689" s="17">
        <v>1037.78</v>
      </c>
      <c r="AL689" s="17">
        <v>1033.0999999999999</v>
      </c>
      <c r="AM689" s="17">
        <v>1058.6099999999999</v>
      </c>
      <c r="AN689" s="17">
        <v>1058.6099999999999</v>
      </c>
      <c r="AO689" s="17">
        <v>1067.81</v>
      </c>
      <c r="AP689" s="17">
        <v>1082.3399999999999</v>
      </c>
    </row>
    <row r="690" spans="1:42" x14ac:dyDescent="0.35">
      <c r="A690" s="52"/>
      <c r="B690" s="17">
        <v>925.98500000000001</v>
      </c>
      <c r="C690" s="17">
        <v>925.98500000000001</v>
      </c>
      <c r="D690" s="17">
        <v>958.53200000000004</v>
      </c>
      <c r="E690" s="17">
        <v>957.70500000000004</v>
      </c>
      <c r="F690" s="17">
        <v>963.57799999999997</v>
      </c>
      <c r="G690" s="17">
        <v>979.66600000000005</v>
      </c>
      <c r="H690" s="17">
        <v>979.21600000000001</v>
      </c>
      <c r="I690" s="17">
        <v>951.495</v>
      </c>
      <c r="J690" s="17">
        <v>946.80399999999997</v>
      </c>
      <c r="K690" s="17">
        <v>960.89700000000005</v>
      </c>
      <c r="L690" s="17">
        <v>957.06399999999996</v>
      </c>
      <c r="M690" s="17">
        <v>937.58600000000001</v>
      </c>
      <c r="N690" s="17">
        <v>947.36599999999999</v>
      </c>
      <c r="O690" s="17">
        <v>1018.59</v>
      </c>
      <c r="P690" s="17">
        <v>998.15200000000004</v>
      </c>
      <c r="Q690" s="17">
        <v>971.39599999999996</v>
      </c>
      <c r="R690" s="17">
        <v>978.68700000000001</v>
      </c>
      <c r="S690" s="17">
        <v>995.61400000000003</v>
      </c>
      <c r="T690" s="17">
        <v>1067.1400000000001</v>
      </c>
      <c r="U690" s="17">
        <v>1018.42</v>
      </c>
      <c r="V690" s="17">
        <v>979.86500000000001</v>
      </c>
      <c r="W690" s="17">
        <v>976.00800000000004</v>
      </c>
      <c r="X690" s="17">
        <v>982.23099999999999</v>
      </c>
      <c r="Y690" s="17">
        <v>976.23599999999999</v>
      </c>
      <c r="Z690" s="17">
        <v>989.13599999999997</v>
      </c>
      <c r="AA690" s="17">
        <v>1028.79</v>
      </c>
      <c r="AB690" s="17">
        <v>963.38599999999997</v>
      </c>
      <c r="AC690" s="17">
        <v>1024.08</v>
      </c>
      <c r="AD690" s="17">
        <v>1031.4000000000001</v>
      </c>
      <c r="AE690" s="17">
        <v>1058.43</v>
      </c>
      <c r="AF690" s="17">
        <v>1011.92</v>
      </c>
      <c r="AG690" s="17">
        <v>1018.11</v>
      </c>
      <c r="AH690" s="17">
        <v>1018.11</v>
      </c>
      <c r="AI690" s="17">
        <v>1018.11</v>
      </c>
      <c r="AJ690" s="17">
        <v>1017.49</v>
      </c>
      <c r="AK690" s="17">
        <v>1037.9100000000001</v>
      </c>
      <c r="AL690" s="17">
        <v>1033.8800000000001</v>
      </c>
      <c r="AM690" s="17">
        <v>1058.75</v>
      </c>
      <c r="AN690" s="17">
        <v>1058.75</v>
      </c>
      <c r="AO690" s="17">
        <v>1068.05</v>
      </c>
      <c r="AP690" s="17">
        <v>1083.6400000000001</v>
      </c>
    </row>
    <row r="691" spans="1:42" x14ac:dyDescent="0.35">
      <c r="A691" s="52"/>
      <c r="B691" s="17">
        <v>926.13199999999995</v>
      </c>
      <c r="C691" s="17">
        <v>926.13199999999995</v>
      </c>
      <c r="D691" s="17">
        <v>959.74599999999998</v>
      </c>
      <c r="E691" s="17">
        <v>958.32600000000002</v>
      </c>
      <c r="F691" s="17">
        <v>965.44600000000003</v>
      </c>
      <c r="G691" s="17">
        <v>979.80700000000002</v>
      </c>
      <c r="H691" s="17">
        <v>979.23900000000003</v>
      </c>
      <c r="I691" s="17">
        <v>951.88199999999995</v>
      </c>
      <c r="J691" s="17">
        <v>947.57500000000005</v>
      </c>
      <c r="K691" s="17">
        <v>961.27499999999998</v>
      </c>
      <c r="L691" s="17">
        <v>957.06700000000001</v>
      </c>
      <c r="M691" s="17">
        <v>937.98400000000004</v>
      </c>
      <c r="N691" s="17">
        <v>947.66700000000003</v>
      </c>
      <c r="O691" s="17">
        <v>1019.36</v>
      </c>
      <c r="P691" s="17">
        <v>998.20399999999995</v>
      </c>
      <c r="Q691" s="17">
        <v>971.77700000000004</v>
      </c>
      <c r="R691" s="17">
        <v>980.10699999999997</v>
      </c>
      <c r="S691" s="17">
        <v>996.16099999999994</v>
      </c>
      <c r="T691" s="17">
        <v>1068.48</v>
      </c>
      <c r="U691" s="17">
        <v>1018.47</v>
      </c>
      <c r="V691" s="17">
        <v>979.86699999999996</v>
      </c>
      <c r="W691" s="17">
        <v>976.13900000000001</v>
      </c>
      <c r="X691" s="17">
        <v>982.88400000000001</v>
      </c>
      <c r="Y691" s="17">
        <v>976.55700000000002</v>
      </c>
      <c r="Z691" s="17">
        <v>990.42200000000003</v>
      </c>
      <c r="AA691" s="17">
        <v>1029.1099999999999</v>
      </c>
      <c r="AB691" s="17">
        <v>963.46299999999997</v>
      </c>
      <c r="AC691" s="17">
        <v>1025.06</v>
      </c>
      <c r="AD691" s="17">
        <v>1031.94</v>
      </c>
      <c r="AE691" s="17">
        <v>1058.9000000000001</v>
      </c>
      <c r="AF691" s="17">
        <v>1012.33</v>
      </c>
      <c r="AG691" s="17">
        <v>1018.22</v>
      </c>
      <c r="AH691" s="17">
        <v>1018.22</v>
      </c>
      <c r="AI691" s="17">
        <v>1018.22</v>
      </c>
      <c r="AJ691" s="17">
        <v>1018.11</v>
      </c>
      <c r="AK691" s="17">
        <v>1037.92</v>
      </c>
      <c r="AL691" s="17">
        <v>1035.01</v>
      </c>
      <c r="AM691" s="17">
        <v>1059.23</v>
      </c>
      <c r="AN691" s="17">
        <v>1059.23</v>
      </c>
      <c r="AO691" s="17">
        <v>1069.33</v>
      </c>
      <c r="AP691" s="17">
        <v>1083.79</v>
      </c>
    </row>
    <row r="692" spans="1:42" x14ac:dyDescent="0.35">
      <c r="A692" s="52"/>
      <c r="B692" s="17">
        <v>927.16899999999998</v>
      </c>
      <c r="C692" s="17">
        <v>927.16899999999998</v>
      </c>
      <c r="D692" s="17">
        <v>960.66099999999994</v>
      </c>
      <c r="E692" s="17">
        <v>958.62300000000005</v>
      </c>
      <c r="F692" s="17">
        <v>965.74</v>
      </c>
      <c r="G692" s="17">
        <v>980.03</v>
      </c>
      <c r="H692" s="17">
        <v>980.99699999999996</v>
      </c>
      <c r="I692" s="17">
        <v>952.899</v>
      </c>
      <c r="J692" s="17">
        <v>948.29399999999998</v>
      </c>
      <c r="K692" s="17">
        <v>961.57600000000002</v>
      </c>
      <c r="L692" s="17">
        <v>957.58500000000004</v>
      </c>
      <c r="M692" s="17">
        <v>938.34400000000005</v>
      </c>
      <c r="N692" s="17">
        <v>948.74800000000005</v>
      </c>
      <c r="O692" s="17">
        <v>1020.77</v>
      </c>
      <c r="P692" s="17">
        <v>998.52</v>
      </c>
      <c r="Q692" s="17">
        <v>973.07600000000002</v>
      </c>
      <c r="R692" s="17">
        <v>981.97400000000005</v>
      </c>
      <c r="S692" s="17">
        <v>996.25900000000001</v>
      </c>
      <c r="T692" s="17">
        <v>1068.83</v>
      </c>
      <c r="U692" s="17">
        <v>1019.26</v>
      </c>
      <c r="V692" s="17">
        <v>980.29</v>
      </c>
      <c r="W692" s="17">
        <v>976.875</v>
      </c>
      <c r="X692" s="17">
        <v>983.99099999999999</v>
      </c>
      <c r="Y692" s="17">
        <v>977.15899999999999</v>
      </c>
      <c r="Z692" s="17">
        <v>990.53599999999994</v>
      </c>
      <c r="AA692" s="17">
        <v>1029.8</v>
      </c>
      <c r="AB692" s="17">
        <v>963.75400000000002</v>
      </c>
      <c r="AC692" s="17">
        <v>1026.92</v>
      </c>
      <c r="AD692" s="17">
        <v>1033.49</v>
      </c>
      <c r="AE692" s="17">
        <v>1060.52</v>
      </c>
      <c r="AF692" s="17">
        <v>1012.48</v>
      </c>
      <c r="AG692" s="17">
        <v>1019.98</v>
      </c>
      <c r="AH692" s="17">
        <v>1019.98</v>
      </c>
      <c r="AI692" s="17">
        <v>1019.98</v>
      </c>
      <c r="AJ692" s="17">
        <v>1018.51</v>
      </c>
      <c r="AK692" s="17">
        <v>1038.05</v>
      </c>
      <c r="AL692" s="17">
        <v>1035.0999999999999</v>
      </c>
      <c r="AM692" s="17">
        <v>1059.4000000000001</v>
      </c>
      <c r="AN692" s="17">
        <v>1059.4000000000001</v>
      </c>
      <c r="AO692" s="17">
        <v>1070.3399999999999</v>
      </c>
      <c r="AP692" s="17">
        <v>1086.7</v>
      </c>
    </row>
    <row r="693" spans="1:42" x14ac:dyDescent="0.35">
      <c r="A693" s="52"/>
      <c r="B693" s="17">
        <v>927.50699999999995</v>
      </c>
      <c r="C693" s="17">
        <v>927.50699999999995</v>
      </c>
      <c r="D693" s="17">
        <v>961.02200000000005</v>
      </c>
      <c r="E693" s="17">
        <v>958.65599999999995</v>
      </c>
      <c r="F693" s="17">
        <v>966.173</v>
      </c>
      <c r="G693" s="17">
        <v>980.68399999999997</v>
      </c>
      <c r="H693" s="17">
        <v>981.20500000000004</v>
      </c>
      <c r="I693" s="17">
        <v>953.02800000000002</v>
      </c>
      <c r="J693" s="17">
        <v>948.83500000000004</v>
      </c>
      <c r="K693" s="17">
        <v>961.745</v>
      </c>
      <c r="L693" s="17">
        <v>957.89400000000001</v>
      </c>
      <c r="M693" s="17">
        <v>938.73699999999997</v>
      </c>
      <c r="N693" s="17">
        <v>952.08</v>
      </c>
      <c r="O693" s="17">
        <v>1020.83</v>
      </c>
      <c r="P693" s="17">
        <v>999.73599999999999</v>
      </c>
      <c r="Q693" s="17">
        <v>974.096</v>
      </c>
      <c r="R693" s="17">
        <v>983.24099999999999</v>
      </c>
      <c r="S693" s="17">
        <v>996.73500000000001</v>
      </c>
      <c r="T693" s="17">
        <v>1068.93</v>
      </c>
      <c r="U693" s="17">
        <v>1019.68</v>
      </c>
      <c r="V693" s="17">
        <v>980.36699999999996</v>
      </c>
      <c r="W693" s="17">
        <v>977.55499999999995</v>
      </c>
      <c r="X693" s="17">
        <v>984.596</v>
      </c>
      <c r="Y693" s="17">
        <v>978.23500000000001</v>
      </c>
      <c r="Z693" s="17">
        <v>991.88300000000004</v>
      </c>
      <c r="AA693" s="17">
        <v>1030.0999999999999</v>
      </c>
      <c r="AB693" s="17">
        <v>965.80899999999997</v>
      </c>
      <c r="AC693" s="17">
        <v>1028.1600000000001</v>
      </c>
      <c r="AD693" s="17">
        <v>1034.3900000000001</v>
      </c>
      <c r="AE693" s="17">
        <v>1060.93</v>
      </c>
      <c r="AF693" s="17">
        <v>1012.79</v>
      </c>
      <c r="AG693" s="17">
        <v>1019.99</v>
      </c>
      <c r="AH693" s="17">
        <v>1019.99</v>
      </c>
      <c r="AI693" s="17">
        <v>1019.99</v>
      </c>
      <c r="AJ693" s="17">
        <v>1018.66</v>
      </c>
      <c r="AK693" s="17">
        <v>1038.69</v>
      </c>
      <c r="AL693" s="17">
        <v>1035.22</v>
      </c>
      <c r="AM693" s="17">
        <v>1059.6600000000001</v>
      </c>
      <c r="AN693" s="17">
        <v>1059.6600000000001</v>
      </c>
      <c r="AO693" s="17">
        <v>1070.95</v>
      </c>
      <c r="AP693" s="17">
        <v>1087.06</v>
      </c>
    </row>
    <row r="694" spans="1:42" x14ac:dyDescent="0.35">
      <c r="A694" s="52"/>
      <c r="B694" s="17">
        <v>927.51900000000001</v>
      </c>
      <c r="C694" s="17">
        <v>927.51900000000001</v>
      </c>
      <c r="D694" s="17">
        <v>962.60599999999999</v>
      </c>
      <c r="E694" s="17">
        <v>958.87</v>
      </c>
      <c r="F694" s="17">
        <v>966.29899999999998</v>
      </c>
      <c r="G694" s="17">
        <v>981.01900000000001</v>
      </c>
      <c r="H694" s="17">
        <v>981.56</v>
      </c>
      <c r="I694" s="17">
        <v>953.24699999999996</v>
      </c>
      <c r="J694" s="17">
        <v>948.84199999999998</v>
      </c>
      <c r="K694" s="17">
        <v>961.89300000000003</v>
      </c>
      <c r="L694" s="17">
        <v>958.048</v>
      </c>
      <c r="M694" s="17">
        <v>939.13099999999997</v>
      </c>
      <c r="N694" s="17">
        <v>954.13400000000001</v>
      </c>
      <c r="O694" s="17">
        <v>1022.11</v>
      </c>
      <c r="P694" s="17">
        <v>1001.19</v>
      </c>
      <c r="Q694" s="17">
        <v>974.15</v>
      </c>
      <c r="R694" s="17">
        <v>983.65499999999997</v>
      </c>
      <c r="S694" s="17">
        <v>996.88499999999999</v>
      </c>
      <c r="T694" s="17">
        <v>1069.21</v>
      </c>
      <c r="U694" s="17">
        <v>1019.77</v>
      </c>
      <c r="V694" s="17">
        <v>980.923</v>
      </c>
      <c r="W694" s="17">
        <v>978.35</v>
      </c>
      <c r="X694" s="17">
        <v>985.86</v>
      </c>
      <c r="Y694" s="17">
        <v>979.92100000000005</v>
      </c>
      <c r="Z694" s="17">
        <v>993.05499999999995</v>
      </c>
      <c r="AA694" s="17">
        <v>1030.3399999999999</v>
      </c>
      <c r="AB694" s="17">
        <v>965.923</v>
      </c>
      <c r="AC694" s="17">
        <v>1028.52</v>
      </c>
      <c r="AD694" s="17">
        <v>1034.71</v>
      </c>
      <c r="AE694" s="17">
        <v>1062.45</v>
      </c>
      <c r="AF694" s="17">
        <v>1012.81</v>
      </c>
      <c r="AG694" s="17">
        <v>1020.52</v>
      </c>
      <c r="AH694" s="17">
        <v>1020.52</v>
      </c>
      <c r="AI694" s="17">
        <v>1020.52</v>
      </c>
      <c r="AJ694" s="17">
        <v>1019.21</v>
      </c>
      <c r="AK694" s="17">
        <v>1039.24</v>
      </c>
      <c r="AL694" s="17">
        <v>1035.76</v>
      </c>
      <c r="AM694" s="17">
        <v>1060.55</v>
      </c>
      <c r="AN694" s="17">
        <v>1060.55</v>
      </c>
      <c r="AO694" s="17">
        <v>1071.73</v>
      </c>
      <c r="AP694" s="17">
        <v>1088.05</v>
      </c>
    </row>
    <row r="695" spans="1:42" x14ac:dyDescent="0.35">
      <c r="A695" s="52"/>
      <c r="B695" s="17">
        <v>927.58600000000001</v>
      </c>
      <c r="C695" s="17">
        <v>927.58600000000001</v>
      </c>
      <c r="D695" s="17">
        <v>963.423</v>
      </c>
      <c r="E695" s="17">
        <v>959.21299999999997</v>
      </c>
      <c r="F695" s="17">
        <v>966.43700000000001</v>
      </c>
      <c r="G695" s="17">
        <v>981.88699999999994</v>
      </c>
      <c r="H695" s="17">
        <v>982.678</v>
      </c>
      <c r="I695" s="17">
        <v>953.63499999999999</v>
      </c>
      <c r="J695" s="17">
        <v>949.04499999999996</v>
      </c>
      <c r="K695" s="17">
        <v>962.34500000000003</v>
      </c>
      <c r="L695" s="17">
        <v>958.28399999999999</v>
      </c>
      <c r="M695" s="17">
        <v>939.36599999999999</v>
      </c>
      <c r="N695" s="17">
        <v>954.78700000000003</v>
      </c>
      <c r="O695" s="17">
        <v>1022.95</v>
      </c>
      <c r="P695" s="17">
        <v>1005.09</v>
      </c>
      <c r="Q695" s="17">
        <v>974.524</v>
      </c>
      <c r="R695" s="17">
        <v>984.31200000000001</v>
      </c>
      <c r="S695" s="17">
        <v>997.44200000000001</v>
      </c>
      <c r="T695" s="17">
        <v>1069.51</v>
      </c>
      <c r="U695" s="17">
        <v>1020.4</v>
      </c>
      <c r="V695" s="17">
        <v>981.625</v>
      </c>
      <c r="W695" s="17">
        <v>978.98699999999997</v>
      </c>
      <c r="X695" s="17">
        <v>986.19299999999998</v>
      </c>
      <c r="Y695" s="17">
        <v>980.42</v>
      </c>
      <c r="Z695" s="17">
        <v>994.00199999999995</v>
      </c>
      <c r="AA695" s="17">
        <v>1031.04</v>
      </c>
      <c r="AB695" s="17">
        <v>966.44100000000003</v>
      </c>
      <c r="AC695" s="17">
        <v>1028.81</v>
      </c>
      <c r="AD695" s="17">
        <v>1034.92</v>
      </c>
      <c r="AE695" s="17">
        <v>1062.52</v>
      </c>
      <c r="AF695" s="17">
        <v>1013.05</v>
      </c>
      <c r="AG695" s="17">
        <v>1021</v>
      </c>
      <c r="AH695" s="17">
        <v>1021</v>
      </c>
      <c r="AI695" s="17">
        <v>1021</v>
      </c>
      <c r="AJ695" s="17">
        <v>1019.59</v>
      </c>
      <c r="AK695" s="17">
        <v>1039.26</v>
      </c>
      <c r="AL695" s="17">
        <v>1035.8499999999999</v>
      </c>
      <c r="AM695" s="17">
        <v>1061.03</v>
      </c>
      <c r="AN695" s="17">
        <v>1061.03</v>
      </c>
      <c r="AO695" s="17">
        <v>1073.07</v>
      </c>
      <c r="AP695" s="17">
        <v>1089.04</v>
      </c>
    </row>
    <row r="696" spans="1:42" x14ac:dyDescent="0.35">
      <c r="A696" s="52"/>
      <c r="B696" s="17">
        <v>930.37699999999995</v>
      </c>
      <c r="C696" s="17">
        <v>930.37699999999995</v>
      </c>
      <c r="D696" s="17">
        <v>963.86099999999999</v>
      </c>
      <c r="E696" s="17">
        <v>960.99199999999996</v>
      </c>
      <c r="F696" s="17">
        <v>966.68499999999995</v>
      </c>
      <c r="G696" s="17">
        <v>982.20600000000002</v>
      </c>
      <c r="H696" s="17">
        <v>983.41099999999994</v>
      </c>
      <c r="I696" s="17">
        <v>953.83299999999997</v>
      </c>
      <c r="J696" s="17">
        <v>949.08199999999999</v>
      </c>
      <c r="K696" s="17">
        <v>962.55100000000004</v>
      </c>
      <c r="L696" s="17">
        <v>960.74800000000005</v>
      </c>
      <c r="M696" s="17">
        <v>939.67700000000002</v>
      </c>
      <c r="N696" s="17">
        <v>954.80600000000004</v>
      </c>
      <c r="O696" s="17">
        <v>1023.72</v>
      </c>
      <c r="P696" s="17">
        <v>1006.39</v>
      </c>
      <c r="Q696" s="17">
        <v>974.57100000000003</v>
      </c>
      <c r="R696" s="17">
        <v>984.4</v>
      </c>
      <c r="S696" s="17">
        <v>997.476</v>
      </c>
      <c r="T696" s="17">
        <v>1069.99</v>
      </c>
      <c r="U696" s="17">
        <v>1021.06</v>
      </c>
      <c r="V696" s="17">
        <v>983.31799999999998</v>
      </c>
      <c r="W696" s="17">
        <v>979.49599999999998</v>
      </c>
      <c r="X696" s="17">
        <v>986.94299999999998</v>
      </c>
      <c r="Y696" s="17">
        <v>981.00900000000001</v>
      </c>
      <c r="Z696" s="17">
        <v>994.12</v>
      </c>
      <c r="AA696" s="17">
        <v>1031.8599999999999</v>
      </c>
      <c r="AB696" s="17">
        <v>966.78200000000004</v>
      </c>
      <c r="AC696" s="17">
        <v>1029.45</v>
      </c>
      <c r="AD696" s="17">
        <v>1035.26</v>
      </c>
      <c r="AE696" s="17">
        <v>1062.77</v>
      </c>
      <c r="AF696" s="17">
        <v>1013.09</v>
      </c>
      <c r="AG696" s="17">
        <v>1021.71</v>
      </c>
      <c r="AH696" s="17">
        <v>1021.71</v>
      </c>
      <c r="AI696" s="17">
        <v>1021.71</v>
      </c>
      <c r="AJ696" s="17">
        <v>1020.17</v>
      </c>
      <c r="AK696" s="17">
        <v>1040.25</v>
      </c>
      <c r="AL696" s="17">
        <v>1036.3399999999999</v>
      </c>
      <c r="AM696" s="17">
        <v>1061.05</v>
      </c>
      <c r="AN696" s="17">
        <v>1061.05</v>
      </c>
      <c r="AO696" s="17">
        <v>1073.08</v>
      </c>
      <c r="AP696" s="17">
        <v>1089.07</v>
      </c>
    </row>
    <row r="697" spans="1:42" x14ac:dyDescent="0.35">
      <c r="A697" s="52"/>
      <c r="B697" s="17">
        <v>931.37400000000002</v>
      </c>
      <c r="C697" s="17">
        <v>931.37400000000002</v>
      </c>
      <c r="D697" s="17">
        <v>966.05100000000004</v>
      </c>
      <c r="E697" s="17">
        <v>962.56399999999996</v>
      </c>
      <c r="F697" s="17">
        <v>969.69100000000003</v>
      </c>
      <c r="G697" s="17">
        <v>982.36</v>
      </c>
      <c r="H697" s="17">
        <v>984.00400000000002</v>
      </c>
      <c r="I697" s="17">
        <v>954.10199999999998</v>
      </c>
      <c r="J697" s="17">
        <v>949.49800000000005</v>
      </c>
      <c r="K697" s="17">
        <v>963.63599999999997</v>
      </c>
      <c r="L697" s="17">
        <v>962.58500000000004</v>
      </c>
      <c r="M697" s="17">
        <v>940.81299999999999</v>
      </c>
      <c r="N697" s="17">
        <v>954.81500000000005</v>
      </c>
      <c r="O697" s="17">
        <v>1024.6500000000001</v>
      </c>
      <c r="P697" s="17">
        <v>1008.64</v>
      </c>
      <c r="Q697" s="17">
        <v>976.68600000000004</v>
      </c>
      <c r="R697" s="17">
        <v>984.87</v>
      </c>
      <c r="S697" s="17">
        <v>997.64700000000005</v>
      </c>
      <c r="T697" s="17">
        <v>1070.17</v>
      </c>
      <c r="U697" s="17">
        <v>1021.96</v>
      </c>
      <c r="V697" s="17">
        <v>983.52700000000004</v>
      </c>
      <c r="W697" s="17">
        <v>980.34</v>
      </c>
      <c r="X697" s="17">
        <v>988.42600000000004</v>
      </c>
      <c r="Y697" s="17">
        <v>981.30700000000002</v>
      </c>
      <c r="Z697" s="17">
        <v>994.58399999999995</v>
      </c>
      <c r="AA697" s="17">
        <v>1032.25</v>
      </c>
      <c r="AB697" s="17">
        <v>967.54899999999998</v>
      </c>
      <c r="AC697" s="17">
        <v>1029.52</v>
      </c>
      <c r="AD697" s="17">
        <v>1037.21</v>
      </c>
      <c r="AE697" s="17">
        <v>1063.05</v>
      </c>
      <c r="AF697" s="17">
        <v>1014.5</v>
      </c>
      <c r="AG697" s="17">
        <v>1023.07</v>
      </c>
      <c r="AH697" s="17">
        <v>1023.07</v>
      </c>
      <c r="AI697" s="17">
        <v>1023.07</v>
      </c>
      <c r="AJ697" s="17">
        <v>1020.5</v>
      </c>
      <c r="AK697" s="17">
        <v>1040.78</v>
      </c>
      <c r="AL697" s="17">
        <v>1036.92</v>
      </c>
      <c r="AM697" s="17">
        <v>1062.24</v>
      </c>
      <c r="AN697" s="17">
        <v>1062.24</v>
      </c>
      <c r="AO697" s="17">
        <v>1073.24</v>
      </c>
      <c r="AP697" s="17">
        <v>1089.57</v>
      </c>
    </row>
    <row r="698" spans="1:42" x14ac:dyDescent="0.35">
      <c r="A698" s="52"/>
      <c r="B698" s="17">
        <v>932.05200000000002</v>
      </c>
      <c r="C698" s="17">
        <v>932.05200000000002</v>
      </c>
      <c r="D698" s="17">
        <v>966.09299999999996</v>
      </c>
      <c r="E698" s="17">
        <v>962.77200000000005</v>
      </c>
      <c r="F698" s="17">
        <v>970.06899999999996</v>
      </c>
      <c r="G698" s="17">
        <v>982.69799999999998</v>
      </c>
      <c r="H698" s="17">
        <v>984.16</v>
      </c>
      <c r="I698" s="17">
        <v>954.89200000000005</v>
      </c>
      <c r="J698" s="17">
        <v>949.80700000000002</v>
      </c>
      <c r="K698" s="17">
        <v>963.95600000000002</v>
      </c>
      <c r="L698" s="17">
        <v>963.30600000000004</v>
      </c>
      <c r="M698" s="17">
        <v>942.27300000000002</v>
      </c>
      <c r="N698" s="17">
        <v>956.48199999999997</v>
      </c>
      <c r="O698" s="17">
        <v>1025.1500000000001</v>
      </c>
      <c r="P698" s="17">
        <v>1009.85</v>
      </c>
      <c r="Q698" s="17">
        <v>977.27700000000004</v>
      </c>
      <c r="R698" s="17">
        <v>985.11900000000003</v>
      </c>
      <c r="S698" s="17">
        <v>998.14800000000002</v>
      </c>
      <c r="T698" s="17">
        <v>1072.18</v>
      </c>
      <c r="U698" s="17">
        <v>1024.53</v>
      </c>
      <c r="V698" s="17">
        <v>983.78200000000004</v>
      </c>
      <c r="W698" s="17">
        <v>980.58500000000004</v>
      </c>
      <c r="X698" s="17">
        <v>989.08600000000001</v>
      </c>
      <c r="Y698" s="17">
        <v>983.42700000000002</v>
      </c>
      <c r="Z698" s="17">
        <v>994.82100000000003</v>
      </c>
      <c r="AA698" s="17">
        <v>1032.42</v>
      </c>
      <c r="AB698" s="17">
        <v>968.41899999999998</v>
      </c>
      <c r="AC698" s="17">
        <v>1029.71</v>
      </c>
      <c r="AD698" s="17">
        <v>1039.44</v>
      </c>
      <c r="AE698" s="17">
        <v>1063.06</v>
      </c>
      <c r="AF698" s="17">
        <v>1014.51</v>
      </c>
      <c r="AG698" s="17">
        <v>1023.45</v>
      </c>
      <c r="AH698" s="17">
        <v>1023.45</v>
      </c>
      <c r="AI698" s="17">
        <v>1023.45</v>
      </c>
      <c r="AJ698" s="17">
        <v>1021.89</v>
      </c>
      <c r="AK698" s="17">
        <v>1041.07</v>
      </c>
      <c r="AL698" s="17">
        <v>1037.6400000000001</v>
      </c>
      <c r="AM698" s="17">
        <v>1062.3399999999999</v>
      </c>
      <c r="AN698" s="17">
        <v>1062.3399999999999</v>
      </c>
      <c r="AO698" s="17">
        <v>1073.72</v>
      </c>
      <c r="AP698" s="17">
        <v>1090.8599999999999</v>
      </c>
    </row>
    <row r="699" spans="1:42" x14ac:dyDescent="0.35">
      <c r="A699" s="52"/>
      <c r="B699" s="17">
        <v>933.76700000000005</v>
      </c>
      <c r="C699" s="17">
        <v>933.76700000000005</v>
      </c>
      <c r="D699" s="17">
        <v>967.553</v>
      </c>
      <c r="E699" s="17">
        <v>963.11500000000001</v>
      </c>
      <c r="F699" s="17">
        <v>970.48900000000003</v>
      </c>
      <c r="G699" s="17">
        <v>983.625</v>
      </c>
      <c r="H699" s="17">
        <v>986.34</v>
      </c>
      <c r="I699" s="17">
        <v>954.899</v>
      </c>
      <c r="J699" s="17">
        <v>949.97500000000002</v>
      </c>
      <c r="K699" s="17">
        <v>964.71400000000006</v>
      </c>
      <c r="L699" s="17">
        <v>964.11400000000003</v>
      </c>
      <c r="M699" s="17">
        <v>942.99099999999999</v>
      </c>
      <c r="N699" s="17">
        <v>956.75099999999998</v>
      </c>
      <c r="O699" s="17">
        <v>1025.71</v>
      </c>
      <c r="P699" s="17">
        <v>1011.21</v>
      </c>
      <c r="Q699" s="17">
        <v>977.55600000000004</v>
      </c>
      <c r="R699" s="17">
        <v>986.40099999999995</v>
      </c>
      <c r="S699" s="17">
        <v>998.36199999999997</v>
      </c>
      <c r="T699" s="17">
        <v>1072.55</v>
      </c>
      <c r="U699" s="17">
        <v>1027.17</v>
      </c>
      <c r="V699" s="17">
        <v>985.88</v>
      </c>
      <c r="W699" s="17">
        <v>980.84500000000003</v>
      </c>
      <c r="X699" s="17">
        <v>990.53099999999995</v>
      </c>
      <c r="Y699" s="17">
        <v>984.56200000000001</v>
      </c>
      <c r="Z699" s="17">
        <v>996.43399999999997</v>
      </c>
      <c r="AA699" s="17">
        <v>1033.02</v>
      </c>
      <c r="AB699" s="17">
        <v>969.96299999999997</v>
      </c>
      <c r="AC699" s="17">
        <v>1031.31</v>
      </c>
      <c r="AD699" s="17">
        <v>1040.3699999999999</v>
      </c>
      <c r="AE699" s="17">
        <v>1063.74</v>
      </c>
      <c r="AF699" s="17">
        <v>1014.55</v>
      </c>
      <c r="AG699" s="17">
        <v>1023.47</v>
      </c>
      <c r="AH699" s="17">
        <v>1023.47</v>
      </c>
      <c r="AI699" s="17">
        <v>1023.47</v>
      </c>
      <c r="AJ699" s="17">
        <v>1023.51</v>
      </c>
      <c r="AK699" s="17">
        <v>1041.0999999999999</v>
      </c>
      <c r="AL699" s="17">
        <v>1037.7</v>
      </c>
      <c r="AM699" s="17">
        <v>1062.3699999999999</v>
      </c>
      <c r="AN699" s="17">
        <v>1062.3699999999999</v>
      </c>
      <c r="AO699" s="17">
        <v>1074.24</v>
      </c>
      <c r="AP699" s="17">
        <v>1091.95</v>
      </c>
    </row>
    <row r="700" spans="1:42" x14ac:dyDescent="0.35">
      <c r="A700" s="52"/>
      <c r="B700" s="17">
        <v>933.78</v>
      </c>
      <c r="C700" s="17">
        <v>933.78</v>
      </c>
      <c r="D700" s="17">
        <v>967.71799999999996</v>
      </c>
      <c r="E700" s="17">
        <v>963.55799999999999</v>
      </c>
      <c r="F700" s="17">
        <v>972.47500000000002</v>
      </c>
      <c r="G700" s="17">
        <v>986.07600000000002</v>
      </c>
      <c r="H700" s="17">
        <v>987.65700000000004</v>
      </c>
      <c r="I700" s="17">
        <v>954.99800000000005</v>
      </c>
      <c r="J700" s="17">
        <v>950.19600000000003</v>
      </c>
      <c r="K700" s="17">
        <v>964.73</v>
      </c>
      <c r="L700" s="17">
        <v>965.86099999999999</v>
      </c>
      <c r="M700" s="17">
        <v>943.01199999999994</v>
      </c>
      <c r="N700" s="17">
        <v>957.62900000000002</v>
      </c>
      <c r="O700" s="17">
        <v>1025.72</v>
      </c>
      <c r="P700" s="17">
        <v>1011.38</v>
      </c>
      <c r="Q700" s="17">
        <v>978.67899999999997</v>
      </c>
      <c r="R700" s="17">
        <v>988.80600000000004</v>
      </c>
      <c r="S700" s="17">
        <v>998.89200000000005</v>
      </c>
      <c r="T700" s="17">
        <v>1073.29</v>
      </c>
      <c r="U700" s="17">
        <v>1028.8</v>
      </c>
      <c r="V700" s="17">
        <v>986.11599999999999</v>
      </c>
      <c r="W700" s="17">
        <v>981.61500000000001</v>
      </c>
      <c r="X700" s="17">
        <v>991.26</v>
      </c>
      <c r="Y700" s="17">
        <v>987.40899999999999</v>
      </c>
      <c r="Z700" s="17">
        <v>997.20399999999995</v>
      </c>
      <c r="AA700" s="17">
        <v>1033.02</v>
      </c>
      <c r="AB700" s="17">
        <v>970.28099999999995</v>
      </c>
      <c r="AC700" s="17">
        <v>1031.95</v>
      </c>
      <c r="AD700" s="17">
        <v>1040.96</v>
      </c>
      <c r="AE700" s="17">
        <v>1064.52</v>
      </c>
      <c r="AF700" s="17">
        <v>1015.68</v>
      </c>
      <c r="AG700" s="17">
        <v>1024.17</v>
      </c>
      <c r="AH700" s="17">
        <v>1024.17</v>
      </c>
      <c r="AI700" s="17">
        <v>1024.17</v>
      </c>
      <c r="AJ700" s="17">
        <v>1023.71</v>
      </c>
      <c r="AK700" s="17">
        <v>1041.23</v>
      </c>
      <c r="AL700" s="17">
        <v>1038.0899999999999</v>
      </c>
      <c r="AM700" s="17">
        <v>1062.47</v>
      </c>
      <c r="AN700" s="17">
        <v>1062.47</v>
      </c>
      <c r="AO700" s="17">
        <v>1074.43</v>
      </c>
      <c r="AP700" s="17">
        <v>1092.05</v>
      </c>
    </row>
    <row r="701" spans="1:42" x14ac:dyDescent="0.35">
      <c r="A701" s="52"/>
      <c r="B701" s="17">
        <v>937.00400000000002</v>
      </c>
      <c r="C701" s="17">
        <v>937.00400000000002</v>
      </c>
      <c r="D701" s="17">
        <v>968.04</v>
      </c>
      <c r="E701" s="17">
        <v>964.31299999999999</v>
      </c>
      <c r="F701" s="17">
        <v>972.54399999999998</v>
      </c>
      <c r="G701" s="17">
        <v>986.17700000000002</v>
      </c>
      <c r="H701" s="17">
        <v>987.85699999999997</v>
      </c>
      <c r="I701" s="17">
        <v>956.06700000000001</v>
      </c>
      <c r="J701" s="17">
        <v>950.73599999999999</v>
      </c>
      <c r="K701" s="17">
        <v>965.17700000000002</v>
      </c>
      <c r="L701" s="17">
        <v>967.19799999999998</v>
      </c>
      <c r="M701" s="17">
        <v>943.20899999999995</v>
      </c>
      <c r="N701" s="17">
        <v>958.11099999999999</v>
      </c>
      <c r="O701" s="17">
        <v>1025.74</v>
      </c>
      <c r="P701" s="17">
        <v>1011.59</v>
      </c>
      <c r="Q701" s="17">
        <v>979.60400000000004</v>
      </c>
      <c r="R701" s="17">
        <v>989.42200000000003</v>
      </c>
      <c r="S701" s="17">
        <v>1002.34</v>
      </c>
      <c r="T701" s="17">
        <v>1073.6099999999999</v>
      </c>
      <c r="U701" s="17">
        <v>1032.92</v>
      </c>
      <c r="V701" s="17">
        <v>987.17700000000002</v>
      </c>
      <c r="W701" s="17">
        <v>981.82100000000003</v>
      </c>
      <c r="X701" s="17">
        <v>992.37199999999996</v>
      </c>
      <c r="Y701" s="17">
        <v>987.53499999999997</v>
      </c>
      <c r="Z701" s="17">
        <v>997.84100000000001</v>
      </c>
      <c r="AA701" s="17">
        <v>1033.05</v>
      </c>
      <c r="AB701" s="17">
        <v>970.36599999999999</v>
      </c>
      <c r="AC701" s="17">
        <v>1032.58</v>
      </c>
      <c r="AD701" s="17">
        <v>1042.19</v>
      </c>
      <c r="AE701" s="17">
        <v>1065.9000000000001</v>
      </c>
      <c r="AF701" s="17">
        <v>1015.97</v>
      </c>
      <c r="AG701" s="17">
        <v>1024.3900000000001</v>
      </c>
      <c r="AH701" s="17">
        <v>1024.3900000000001</v>
      </c>
      <c r="AI701" s="17">
        <v>1024.3900000000001</v>
      </c>
      <c r="AJ701" s="17">
        <v>1024.1199999999999</v>
      </c>
      <c r="AK701" s="17">
        <v>1041.96</v>
      </c>
      <c r="AL701" s="17">
        <v>1038.25</v>
      </c>
      <c r="AM701" s="17">
        <v>1063.04</v>
      </c>
      <c r="AN701" s="17">
        <v>1063.04</v>
      </c>
      <c r="AO701" s="17">
        <v>1074.78</v>
      </c>
      <c r="AP701" s="17">
        <v>1092.08</v>
      </c>
    </row>
    <row r="702" spans="1:42" x14ac:dyDescent="0.35">
      <c r="A702" s="52"/>
      <c r="B702" s="17">
        <v>937.95699999999999</v>
      </c>
      <c r="C702" s="17">
        <v>937.95699999999999</v>
      </c>
      <c r="D702" s="17">
        <v>968.73500000000001</v>
      </c>
      <c r="E702" s="17">
        <v>964.96400000000006</v>
      </c>
      <c r="F702" s="17">
        <v>974.11400000000003</v>
      </c>
      <c r="G702" s="17">
        <v>986.31399999999996</v>
      </c>
      <c r="H702" s="17">
        <v>987.971</v>
      </c>
      <c r="I702" s="17">
        <v>956.82</v>
      </c>
      <c r="J702" s="17">
        <v>951.23</v>
      </c>
      <c r="K702" s="17">
        <v>968.23900000000003</v>
      </c>
      <c r="L702" s="17">
        <v>967.99199999999996</v>
      </c>
      <c r="M702" s="17">
        <v>945.31600000000003</v>
      </c>
      <c r="N702" s="17">
        <v>958.12</v>
      </c>
      <c r="O702" s="17">
        <v>1026.02</v>
      </c>
      <c r="P702" s="17">
        <v>1011.99</v>
      </c>
      <c r="Q702" s="17">
        <v>979.66899999999998</v>
      </c>
      <c r="R702" s="17">
        <v>990.43499999999995</v>
      </c>
      <c r="S702" s="17">
        <v>1002.38</v>
      </c>
      <c r="T702" s="17">
        <v>1074.3900000000001</v>
      </c>
      <c r="U702" s="17">
        <v>1034</v>
      </c>
      <c r="V702" s="17">
        <v>987.66399999999999</v>
      </c>
      <c r="W702" s="17">
        <v>982.29499999999996</v>
      </c>
      <c r="X702" s="17">
        <v>996.64</v>
      </c>
      <c r="Y702" s="17">
        <v>989.94600000000003</v>
      </c>
      <c r="Z702" s="17">
        <v>999.00900000000001</v>
      </c>
      <c r="AA702" s="17">
        <v>1033.0999999999999</v>
      </c>
      <c r="AB702" s="17">
        <v>970.9</v>
      </c>
      <c r="AC702" s="17">
        <v>1033.52</v>
      </c>
      <c r="AD702" s="17">
        <v>1042.8</v>
      </c>
      <c r="AE702" s="17">
        <v>1065.9000000000001</v>
      </c>
      <c r="AF702" s="17">
        <v>1016.06</v>
      </c>
      <c r="AG702" s="17">
        <v>1025.01</v>
      </c>
      <c r="AH702" s="17">
        <v>1025.01</v>
      </c>
      <c r="AI702" s="17">
        <v>1025.01</v>
      </c>
      <c r="AJ702" s="17">
        <v>1025.69</v>
      </c>
      <c r="AK702" s="17">
        <v>1042.57</v>
      </c>
      <c r="AL702" s="17">
        <v>1039.49</v>
      </c>
      <c r="AM702" s="17">
        <v>1063.51</v>
      </c>
      <c r="AN702" s="17">
        <v>1063.51</v>
      </c>
      <c r="AO702" s="17">
        <v>1074.93</v>
      </c>
      <c r="AP702" s="17">
        <v>1092.6500000000001</v>
      </c>
    </row>
    <row r="703" spans="1:42" x14ac:dyDescent="0.35">
      <c r="A703" s="52"/>
      <c r="B703" s="17">
        <v>939.19399999999996</v>
      </c>
      <c r="C703" s="17">
        <v>939.19399999999996</v>
      </c>
      <c r="D703" s="17">
        <v>969.07600000000002</v>
      </c>
      <c r="E703" s="17">
        <v>965.95699999999999</v>
      </c>
      <c r="F703" s="17">
        <v>974.529</v>
      </c>
      <c r="G703" s="17">
        <v>986.60699999999997</v>
      </c>
      <c r="H703" s="17">
        <v>989.61300000000006</v>
      </c>
      <c r="I703" s="17">
        <v>956.85299999999995</v>
      </c>
      <c r="J703" s="17">
        <v>951.46400000000006</v>
      </c>
      <c r="K703" s="17">
        <v>969.90200000000004</v>
      </c>
      <c r="L703" s="17">
        <v>971.755</v>
      </c>
      <c r="M703" s="17">
        <v>945.428</v>
      </c>
      <c r="N703" s="17">
        <v>960.79</v>
      </c>
      <c r="O703" s="17">
        <v>1027.0999999999999</v>
      </c>
      <c r="P703" s="17">
        <v>1012.41</v>
      </c>
      <c r="Q703" s="17">
        <v>980.17600000000004</v>
      </c>
      <c r="R703" s="17">
        <v>991.25800000000004</v>
      </c>
      <c r="S703" s="17">
        <v>1003.54</v>
      </c>
      <c r="T703" s="17">
        <v>1076.45</v>
      </c>
      <c r="U703" s="17">
        <v>1034.1400000000001</v>
      </c>
      <c r="V703" s="17">
        <v>988.39</v>
      </c>
      <c r="W703" s="17">
        <v>983.58699999999999</v>
      </c>
      <c r="X703" s="17">
        <v>997.18200000000002</v>
      </c>
      <c r="Y703" s="17">
        <v>991.94799999999998</v>
      </c>
      <c r="Z703" s="17">
        <v>1000.27</v>
      </c>
      <c r="AA703" s="17">
        <v>1033.45</v>
      </c>
      <c r="AB703" s="17">
        <v>970.93</v>
      </c>
      <c r="AC703" s="17">
        <v>1035.0899999999999</v>
      </c>
      <c r="AD703" s="17">
        <v>1042.83</v>
      </c>
      <c r="AE703" s="17">
        <v>1067.1400000000001</v>
      </c>
      <c r="AF703" s="17">
        <v>1017.05</v>
      </c>
      <c r="AG703" s="17">
        <v>1025.8499999999999</v>
      </c>
      <c r="AH703" s="17">
        <v>1025.8499999999999</v>
      </c>
      <c r="AI703" s="17">
        <v>1025.8499999999999</v>
      </c>
      <c r="AJ703" s="17">
        <v>1026.0999999999999</v>
      </c>
      <c r="AK703" s="17">
        <v>1043.74</v>
      </c>
      <c r="AL703" s="17">
        <v>1039.8</v>
      </c>
      <c r="AM703" s="17">
        <v>1063.7</v>
      </c>
      <c r="AN703" s="17">
        <v>1063.7</v>
      </c>
      <c r="AO703" s="17">
        <v>1076.1099999999999</v>
      </c>
      <c r="AP703" s="17">
        <v>1092.94</v>
      </c>
    </row>
    <row r="704" spans="1:42" x14ac:dyDescent="0.35">
      <c r="A704" s="52"/>
      <c r="B704" s="17">
        <v>939.29</v>
      </c>
      <c r="C704" s="17">
        <v>939.29</v>
      </c>
      <c r="D704" s="17">
        <v>969.67600000000004</v>
      </c>
      <c r="E704" s="17">
        <v>966.14300000000003</v>
      </c>
      <c r="F704" s="17">
        <v>974.55799999999999</v>
      </c>
      <c r="G704" s="17">
        <v>987.35500000000002</v>
      </c>
      <c r="H704" s="17">
        <v>990.76900000000001</v>
      </c>
      <c r="I704" s="17">
        <v>956.95799999999997</v>
      </c>
      <c r="J704" s="17">
        <v>951.84100000000001</v>
      </c>
      <c r="K704" s="17">
        <v>970.11699999999996</v>
      </c>
      <c r="L704" s="17">
        <v>972.56600000000003</v>
      </c>
      <c r="M704" s="17">
        <v>946.13900000000001</v>
      </c>
      <c r="N704" s="17">
        <v>962.88900000000001</v>
      </c>
      <c r="O704" s="17">
        <v>1028.0899999999999</v>
      </c>
      <c r="P704" s="17">
        <v>1012.86</v>
      </c>
      <c r="Q704" s="17">
        <v>981.85500000000002</v>
      </c>
      <c r="R704" s="17">
        <v>991.43200000000002</v>
      </c>
      <c r="S704" s="17">
        <v>1003.91</v>
      </c>
      <c r="T704" s="17">
        <v>1076.8499999999999</v>
      </c>
      <c r="U704" s="17">
        <v>1034.58</v>
      </c>
      <c r="V704" s="17">
        <v>988.50400000000002</v>
      </c>
      <c r="W704" s="17">
        <v>984.13</v>
      </c>
      <c r="X704" s="17">
        <v>998.95699999999999</v>
      </c>
      <c r="Y704" s="17">
        <v>992.721</v>
      </c>
      <c r="Z704" s="17">
        <v>1000.5</v>
      </c>
      <c r="AA704" s="17">
        <v>1034.07</v>
      </c>
      <c r="AB704" s="17">
        <v>972.81200000000001</v>
      </c>
      <c r="AC704" s="17">
        <v>1035.99</v>
      </c>
      <c r="AD704" s="17">
        <v>1042.92</v>
      </c>
      <c r="AE704" s="17">
        <v>1067.94</v>
      </c>
      <c r="AF704" s="17">
        <v>1017.43</v>
      </c>
      <c r="AG704" s="17">
        <v>1026.69</v>
      </c>
      <c r="AH704" s="17">
        <v>1026.69</v>
      </c>
      <c r="AI704" s="17">
        <v>1026.69</v>
      </c>
      <c r="AJ704" s="17">
        <v>1026.45</v>
      </c>
      <c r="AK704" s="17">
        <v>1044.58</v>
      </c>
      <c r="AL704" s="17">
        <v>1040.9000000000001</v>
      </c>
      <c r="AM704" s="17">
        <v>1064.98</v>
      </c>
      <c r="AN704" s="17">
        <v>1064.98</v>
      </c>
      <c r="AO704" s="17">
        <v>1079.53</v>
      </c>
      <c r="AP704" s="17">
        <v>1093.92</v>
      </c>
    </row>
    <row r="705" spans="1:42" x14ac:dyDescent="0.35">
      <c r="A705" s="52"/>
      <c r="B705" s="17">
        <v>939.495</v>
      </c>
      <c r="C705" s="17">
        <v>939.495</v>
      </c>
      <c r="D705" s="17">
        <v>969.80399999999997</v>
      </c>
      <c r="E705" s="17">
        <v>967.76199999999994</v>
      </c>
      <c r="F705" s="17">
        <v>975.14599999999996</v>
      </c>
      <c r="G705" s="17">
        <v>987.85500000000002</v>
      </c>
      <c r="H705" s="17">
        <v>991.36300000000006</v>
      </c>
      <c r="I705" s="17">
        <v>957.99599999999998</v>
      </c>
      <c r="J705" s="17">
        <v>951.88199999999995</v>
      </c>
      <c r="K705" s="17">
        <v>970.56500000000005</v>
      </c>
      <c r="L705" s="17">
        <v>972.74699999999996</v>
      </c>
      <c r="M705" s="17">
        <v>948.05499999999995</v>
      </c>
      <c r="N705" s="17">
        <v>964.38499999999999</v>
      </c>
      <c r="O705" s="17">
        <v>1028.3499999999999</v>
      </c>
      <c r="P705" s="17">
        <v>1013.24</v>
      </c>
      <c r="Q705" s="17">
        <v>983.80100000000004</v>
      </c>
      <c r="R705" s="17">
        <v>991.64400000000001</v>
      </c>
      <c r="S705" s="17">
        <v>1004.93</v>
      </c>
      <c r="T705" s="17">
        <v>1078.29</v>
      </c>
      <c r="U705" s="17">
        <v>1035.79</v>
      </c>
      <c r="V705" s="17">
        <v>989.67399999999998</v>
      </c>
      <c r="W705" s="17">
        <v>984.24</v>
      </c>
      <c r="X705" s="17">
        <v>999.45600000000002</v>
      </c>
      <c r="Y705" s="17">
        <v>992.75900000000001</v>
      </c>
      <c r="Z705" s="17">
        <v>1001.33</v>
      </c>
      <c r="AA705" s="17">
        <v>1034.1199999999999</v>
      </c>
      <c r="AB705" s="17">
        <v>973.15099999999995</v>
      </c>
      <c r="AC705" s="17">
        <v>1037.23</v>
      </c>
      <c r="AD705" s="17">
        <v>1042.94</v>
      </c>
      <c r="AE705" s="17">
        <v>1069.18</v>
      </c>
      <c r="AF705" s="17">
        <v>1017.66</v>
      </c>
      <c r="AG705" s="17">
        <v>1027.29</v>
      </c>
      <c r="AH705" s="17">
        <v>1027.29</v>
      </c>
      <c r="AI705" s="17">
        <v>1027.29</v>
      </c>
      <c r="AJ705" s="17">
        <v>1027.95</v>
      </c>
      <c r="AK705" s="17">
        <v>1044.8800000000001</v>
      </c>
      <c r="AL705" s="17">
        <v>1041.94</v>
      </c>
      <c r="AM705" s="17">
        <v>1065.01</v>
      </c>
      <c r="AN705" s="17">
        <v>1065.01</v>
      </c>
      <c r="AO705" s="17">
        <v>1080.07</v>
      </c>
      <c r="AP705" s="17">
        <v>1094.2</v>
      </c>
    </row>
    <row r="706" spans="1:42" x14ac:dyDescent="0.35">
      <c r="A706" s="52"/>
      <c r="B706" s="17">
        <v>940.827</v>
      </c>
      <c r="C706" s="17">
        <v>940.827</v>
      </c>
      <c r="D706" s="17">
        <v>969.89499999999998</v>
      </c>
      <c r="E706" s="17">
        <v>967.774</v>
      </c>
      <c r="F706" s="17">
        <v>975.80200000000002</v>
      </c>
      <c r="G706" s="17">
        <v>988.22500000000002</v>
      </c>
      <c r="H706" s="17">
        <v>992.20600000000002</v>
      </c>
      <c r="I706" s="17">
        <v>957.99900000000002</v>
      </c>
      <c r="J706" s="17">
        <v>952.76</v>
      </c>
      <c r="K706" s="17">
        <v>970.91399999999999</v>
      </c>
      <c r="L706" s="17">
        <v>973.95600000000002</v>
      </c>
      <c r="M706" s="17">
        <v>949.75900000000001</v>
      </c>
      <c r="N706" s="17">
        <v>964.42</v>
      </c>
      <c r="O706" s="17">
        <v>1028.42</v>
      </c>
      <c r="P706" s="17">
        <v>1014.27</v>
      </c>
      <c r="Q706" s="17">
        <v>984.15599999999995</v>
      </c>
      <c r="R706" s="17">
        <v>991.96600000000001</v>
      </c>
      <c r="S706" s="17">
        <v>1004.95</v>
      </c>
      <c r="T706" s="17">
        <v>1078.5999999999999</v>
      </c>
      <c r="U706" s="17">
        <v>1036.8</v>
      </c>
      <c r="V706" s="17">
        <v>993.05100000000004</v>
      </c>
      <c r="W706" s="17">
        <v>984.75599999999997</v>
      </c>
      <c r="X706" s="17">
        <v>999.61</v>
      </c>
      <c r="Y706" s="17">
        <v>997.10900000000004</v>
      </c>
      <c r="Z706" s="17">
        <v>1001.71</v>
      </c>
      <c r="AA706" s="17">
        <v>1035.6400000000001</v>
      </c>
      <c r="AB706" s="17">
        <v>973.24199999999996</v>
      </c>
      <c r="AC706" s="17">
        <v>1037.6099999999999</v>
      </c>
      <c r="AD706" s="17">
        <v>1044.3900000000001</v>
      </c>
      <c r="AE706" s="17">
        <v>1069.8399999999999</v>
      </c>
      <c r="AF706" s="17">
        <v>1017.8</v>
      </c>
      <c r="AG706" s="17">
        <v>1027.8499999999999</v>
      </c>
      <c r="AH706" s="17">
        <v>1027.8499999999999</v>
      </c>
      <c r="AI706" s="17">
        <v>1027.8499999999999</v>
      </c>
      <c r="AJ706" s="17">
        <v>1028.01</v>
      </c>
      <c r="AK706" s="17">
        <v>1044.92</v>
      </c>
      <c r="AL706" s="17">
        <v>1042.67</v>
      </c>
      <c r="AM706" s="17">
        <v>1065.3499999999999</v>
      </c>
      <c r="AN706" s="17">
        <v>1065.3499999999999</v>
      </c>
      <c r="AO706" s="17">
        <v>1080.7</v>
      </c>
      <c r="AP706" s="17">
        <v>1097.92</v>
      </c>
    </row>
    <row r="707" spans="1:42" x14ac:dyDescent="0.35">
      <c r="A707" s="52"/>
      <c r="B707" s="17">
        <v>940.87400000000002</v>
      </c>
      <c r="C707" s="17">
        <v>940.87400000000002</v>
      </c>
      <c r="D707" s="17">
        <v>970.68100000000004</v>
      </c>
      <c r="E707" s="17">
        <v>968.50699999999995</v>
      </c>
      <c r="F707" s="17">
        <v>977.10299999999995</v>
      </c>
      <c r="G707" s="17">
        <v>988.64300000000003</v>
      </c>
      <c r="H707" s="17">
        <v>993.17899999999997</v>
      </c>
      <c r="I707" s="17">
        <v>958.6</v>
      </c>
      <c r="J707" s="17">
        <v>953.36599999999999</v>
      </c>
      <c r="K707" s="17">
        <v>970.95399999999995</v>
      </c>
      <c r="L707" s="17">
        <v>974.11400000000003</v>
      </c>
      <c r="M707" s="17">
        <v>950.39</v>
      </c>
      <c r="N707" s="17">
        <v>964.67600000000004</v>
      </c>
      <c r="O707" s="17">
        <v>1029.06</v>
      </c>
      <c r="P707" s="17">
        <v>1016.06</v>
      </c>
      <c r="Q707" s="17">
        <v>985.10500000000002</v>
      </c>
      <c r="R707" s="17">
        <v>992.54</v>
      </c>
      <c r="S707" s="17">
        <v>1005.5</v>
      </c>
      <c r="T707" s="17">
        <v>1078.81</v>
      </c>
      <c r="U707" s="17">
        <v>1036.8499999999999</v>
      </c>
      <c r="V707" s="17">
        <v>993.072</v>
      </c>
      <c r="W707" s="17">
        <v>987.76800000000003</v>
      </c>
      <c r="X707" s="17">
        <v>1000.34</v>
      </c>
      <c r="Y707" s="17">
        <v>999.88900000000001</v>
      </c>
      <c r="Z707" s="17">
        <v>1001.97</v>
      </c>
      <c r="AA707" s="17">
        <v>1035.7</v>
      </c>
      <c r="AB707" s="17">
        <v>973.39499999999998</v>
      </c>
      <c r="AC707" s="17">
        <v>1038.8</v>
      </c>
      <c r="AD707" s="17">
        <v>1045.06</v>
      </c>
      <c r="AE707" s="17">
        <v>1070.25</v>
      </c>
      <c r="AF707" s="17">
        <v>1017.99</v>
      </c>
      <c r="AG707" s="17">
        <v>1027.9000000000001</v>
      </c>
      <c r="AH707" s="17">
        <v>1027.9000000000001</v>
      </c>
      <c r="AI707" s="17">
        <v>1027.9000000000001</v>
      </c>
      <c r="AJ707" s="17">
        <v>1028.1600000000001</v>
      </c>
      <c r="AK707" s="17">
        <v>1045.74</v>
      </c>
      <c r="AL707" s="17">
        <v>1043.01</v>
      </c>
      <c r="AM707" s="17">
        <v>1065.83</v>
      </c>
      <c r="AN707" s="17">
        <v>1065.83</v>
      </c>
      <c r="AO707" s="17">
        <v>1081.27</v>
      </c>
      <c r="AP707" s="17">
        <v>1097.96</v>
      </c>
    </row>
    <row r="708" spans="1:42" x14ac:dyDescent="0.35">
      <c r="A708" s="52"/>
      <c r="B708" s="17">
        <v>941.25099999999998</v>
      </c>
      <c r="C708" s="17">
        <v>941.25099999999998</v>
      </c>
      <c r="D708" s="17">
        <v>970.85500000000002</v>
      </c>
      <c r="E708" s="17">
        <v>968.52</v>
      </c>
      <c r="F708" s="17">
        <v>977.15899999999999</v>
      </c>
      <c r="G708" s="17">
        <v>988.66899999999998</v>
      </c>
      <c r="H708" s="17">
        <v>993.28599999999994</v>
      </c>
      <c r="I708" s="17">
        <v>958.98800000000006</v>
      </c>
      <c r="J708" s="17">
        <v>953.54200000000003</v>
      </c>
      <c r="K708" s="17">
        <v>971.26199999999994</v>
      </c>
      <c r="L708" s="17">
        <v>974.351</v>
      </c>
      <c r="M708" s="17">
        <v>951.58299999999997</v>
      </c>
      <c r="N708" s="17">
        <v>964.86599999999999</v>
      </c>
      <c r="O708" s="17">
        <v>1030.19</v>
      </c>
      <c r="P708" s="17">
        <v>1018.13</v>
      </c>
      <c r="Q708" s="17">
        <v>985.93299999999999</v>
      </c>
      <c r="R708" s="17">
        <v>992.63400000000001</v>
      </c>
      <c r="S708" s="17">
        <v>1005.8</v>
      </c>
      <c r="T708" s="17">
        <v>1079.2</v>
      </c>
      <c r="U708" s="17">
        <v>1037.67</v>
      </c>
      <c r="V708" s="17">
        <v>994.19899999999996</v>
      </c>
      <c r="W708" s="17">
        <v>989.02200000000005</v>
      </c>
      <c r="X708" s="17">
        <v>1000.85</v>
      </c>
      <c r="Y708" s="17">
        <v>1000.41</v>
      </c>
      <c r="Z708" s="17">
        <v>1003.13</v>
      </c>
      <c r="AA708" s="17">
        <v>1036.06</v>
      </c>
      <c r="AB708" s="17">
        <v>973.65899999999999</v>
      </c>
      <c r="AC708" s="17">
        <v>1041.8</v>
      </c>
      <c r="AD708" s="17">
        <v>1045.49</v>
      </c>
      <c r="AE708" s="17">
        <v>1070.5</v>
      </c>
      <c r="AF708" s="17">
        <v>1018.49</v>
      </c>
      <c r="AG708" s="17">
        <v>1028.3800000000001</v>
      </c>
      <c r="AH708" s="17">
        <v>1028.3800000000001</v>
      </c>
      <c r="AI708" s="17">
        <v>1028.3800000000001</v>
      </c>
      <c r="AJ708" s="17">
        <v>1028.47</v>
      </c>
      <c r="AK708" s="17">
        <v>1045.8699999999999</v>
      </c>
      <c r="AL708" s="17">
        <v>1044.95</v>
      </c>
      <c r="AM708" s="17">
        <v>1066.3</v>
      </c>
      <c r="AN708" s="17">
        <v>1066.3</v>
      </c>
      <c r="AO708" s="17">
        <v>1081.8</v>
      </c>
      <c r="AP708" s="17">
        <v>1098.8</v>
      </c>
    </row>
    <row r="709" spans="1:42" x14ac:dyDescent="0.35">
      <c r="A709" s="52"/>
      <c r="B709" s="17">
        <v>941.58600000000001</v>
      </c>
      <c r="C709" s="17">
        <v>941.58600000000001</v>
      </c>
      <c r="D709" s="17">
        <v>970.92899999999997</v>
      </c>
      <c r="E709" s="17">
        <v>969.06200000000001</v>
      </c>
      <c r="F709" s="17">
        <v>977.94899999999996</v>
      </c>
      <c r="G709" s="17">
        <v>988.83500000000004</v>
      </c>
      <c r="H709" s="17">
        <v>995.50199999999995</v>
      </c>
      <c r="I709" s="17">
        <v>959.92600000000004</v>
      </c>
      <c r="J709" s="17">
        <v>953.89800000000002</v>
      </c>
      <c r="K709" s="17">
        <v>973.52499999999998</v>
      </c>
      <c r="L709" s="17">
        <v>974.59100000000001</v>
      </c>
      <c r="M709" s="17">
        <v>951.75300000000004</v>
      </c>
      <c r="N709" s="17">
        <v>965.41300000000001</v>
      </c>
      <c r="O709" s="17">
        <v>1031.33</v>
      </c>
      <c r="P709" s="17">
        <v>1018.3</v>
      </c>
      <c r="Q709" s="17">
        <v>986.31100000000004</v>
      </c>
      <c r="R709" s="17">
        <v>993.18899999999996</v>
      </c>
      <c r="S709" s="17">
        <v>1006.57</v>
      </c>
      <c r="T709" s="17">
        <v>1079.3699999999999</v>
      </c>
      <c r="U709" s="17">
        <v>1038.6600000000001</v>
      </c>
      <c r="V709" s="17">
        <v>995.70899999999995</v>
      </c>
      <c r="W709" s="17">
        <v>990.01</v>
      </c>
      <c r="X709" s="17">
        <v>1002.56</v>
      </c>
      <c r="Y709" s="17">
        <v>1002.08</v>
      </c>
      <c r="Z709" s="17">
        <v>1003.37</v>
      </c>
      <c r="AA709" s="17">
        <v>1036.54</v>
      </c>
      <c r="AB709" s="17">
        <v>974.46500000000003</v>
      </c>
      <c r="AC709" s="17">
        <v>1042.94</v>
      </c>
      <c r="AD709" s="17">
        <v>1045.8</v>
      </c>
      <c r="AE709" s="17">
        <v>1070.55</v>
      </c>
      <c r="AF709" s="17">
        <v>1018.9</v>
      </c>
      <c r="AG709" s="17">
        <v>1028.4100000000001</v>
      </c>
      <c r="AH709" s="17">
        <v>1028.4100000000001</v>
      </c>
      <c r="AI709" s="17">
        <v>1028.4100000000001</v>
      </c>
      <c r="AJ709" s="17">
        <v>1028.73</v>
      </c>
      <c r="AK709" s="17">
        <v>1046.04</v>
      </c>
      <c r="AL709" s="17">
        <v>1044.99</v>
      </c>
      <c r="AM709" s="17">
        <v>1066.55</v>
      </c>
      <c r="AN709" s="17">
        <v>1066.55</v>
      </c>
      <c r="AO709" s="17">
        <v>1083.6300000000001</v>
      </c>
      <c r="AP709" s="17">
        <v>1099.97</v>
      </c>
    </row>
    <row r="710" spans="1:42" x14ac:dyDescent="0.35">
      <c r="A710" s="52"/>
      <c r="B710" s="17">
        <v>942.53</v>
      </c>
      <c r="C710" s="17">
        <v>942.53</v>
      </c>
      <c r="D710" s="17">
        <v>971.47500000000002</v>
      </c>
      <c r="E710" s="17">
        <v>969.21600000000001</v>
      </c>
      <c r="F710" s="17">
        <v>978.09699999999998</v>
      </c>
      <c r="G710" s="17">
        <v>989.30200000000002</v>
      </c>
      <c r="H710" s="17">
        <v>996.53700000000003</v>
      </c>
      <c r="I710" s="17">
        <v>959.95100000000002</v>
      </c>
      <c r="J710" s="17">
        <v>955.81299999999999</v>
      </c>
      <c r="K710" s="17">
        <v>973.53599999999994</v>
      </c>
      <c r="L710" s="17">
        <v>975.173</v>
      </c>
      <c r="M710" s="17">
        <v>952.00400000000002</v>
      </c>
      <c r="N710" s="17">
        <v>965.87900000000002</v>
      </c>
      <c r="O710" s="17">
        <v>1032.9100000000001</v>
      </c>
      <c r="P710" s="17">
        <v>1020.04</v>
      </c>
      <c r="Q710" s="17">
        <v>986.63300000000004</v>
      </c>
      <c r="R710" s="17">
        <v>993.37099999999998</v>
      </c>
      <c r="S710" s="17">
        <v>1007.19</v>
      </c>
      <c r="T710" s="17">
        <v>1080.92</v>
      </c>
      <c r="U710" s="17">
        <v>1038.72</v>
      </c>
      <c r="V710" s="17">
        <v>996.55499999999995</v>
      </c>
      <c r="W710" s="17">
        <v>990.91899999999998</v>
      </c>
      <c r="X710" s="17">
        <v>1003</v>
      </c>
      <c r="Y710" s="17">
        <v>1004.01</v>
      </c>
      <c r="Z710" s="17">
        <v>1004.87</v>
      </c>
      <c r="AA710" s="17">
        <v>1036.9100000000001</v>
      </c>
      <c r="AB710" s="17">
        <v>975.529</v>
      </c>
      <c r="AC710" s="17">
        <v>1042.96</v>
      </c>
      <c r="AD710" s="17">
        <v>1046.6600000000001</v>
      </c>
      <c r="AE710" s="17">
        <v>1071.31</v>
      </c>
      <c r="AF710" s="17">
        <v>1019.73</v>
      </c>
      <c r="AG710" s="17">
        <v>1028.96</v>
      </c>
      <c r="AH710" s="17">
        <v>1028.96</v>
      </c>
      <c r="AI710" s="17">
        <v>1028.96</v>
      </c>
      <c r="AJ710" s="17">
        <v>1028.79</v>
      </c>
      <c r="AK710" s="17">
        <v>1047.06</v>
      </c>
      <c r="AL710" s="17">
        <v>1045.03</v>
      </c>
      <c r="AM710" s="17">
        <v>1066.99</v>
      </c>
      <c r="AN710" s="17">
        <v>1066.99</v>
      </c>
      <c r="AO710" s="17">
        <v>1083.77</v>
      </c>
      <c r="AP710" s="17">
        <v>1100.67</v>
      </c>
    </row>
    <row r="711" spans="1:42" x14ac:dyDescent="0.35">
      <c r="A711" s="52"/>
      <c r="B711" s="17">
        <v>942.94200000000001</v>
      </c>
      <c r="C711" s="17">
        <v>942.94200000000001</v>
      </c>
      <c r="D711" s="17">
        <v>973.279</v>
      </c>
      <c r="E711" s="17">
        <v>969.30799999999999</v>
      </c>
      <c r="F711" s="17">
        <v>978.52700000000004</v>
      </c>
      <c r="G711" s="17">
        <v>989.42499999999995</v>
      </c>
      <c r="H711" s="17">
        <v>996.78200000000004</v>
      </c>
      <c r="I711" s="17">
        <v>961.16099999999994</v>
      </c>
      <c r="J711" s="17">
        <v>956.44100000000003</v>
      </c>
      <c r="K711" s="17">
        <v>974.60400000000004</v>
      </c>
      <c r="L711" s="17">
        <v>977.55600000000004</v>
      </c>
      <c r="M711" s="17">
        <v>953.44200000000001</v>
      </c>
      <c r="N711" s="17">
        <v>965.89</v>
      </c>
      <c r="O711" s="17">
        <v>1033.8800000000001</v>
      </c>
      <c r="P711" s="17">
        <v>1022.55</v>
      </c>
      <c r="Q711" s="17">
        <v>987.25199999999995</v>
      </c>
      <c r="R711" s="17">
        <v>993.68399999999997</v>
      </c>
      <c r="S711" s="17">
        <v>1007.85</v>
      </c>
      <c r="T711" s="17">
        <v>1080.98</v>
      </c>
      <c r="U711" s="17">
        <v>1038.73</v>
      </c>
      <c r="V711" s="17">
        <v>997.19600000000003</v>
      </c>
      <c r="W711" s="17">
        <v>991.02800000000002</v>
      </c>
      <c r="X711" s="17">
        <v>1004.38</v>
      </c>
      <c r="Y711" s="17">
        <v>1004.84</v>
      </c>
      <c r="Z711" s="17">
        <v>1005.5</v>
      </c>
      <c r="AA711" s="17">
        <v>1036.93</v>
      </c>
      <c r="AB711" s="17">
        <v>976.05899999999997</v>
      </c>
      <c r="AC711" s="17">
        <v>1045.4100000000001</v>
      </c>
      <c r="AD711" s="17">
        <v>1047.8499999999999</v>
      </c>
      <c r="AE711" s="17">
        <v>1071.5999999999999</v>
      </c>
      <c r="AF711" s="17">
        <v>1019.94</v>
      </c>
      <c r="AG711" s="17">
        <v>1031.3599999999999</v>
      </c>
      <c r="AH711" s="17">
        <v>1031.3599999999999</v>
      </c>
      <c r="AI711" s="17">
        <v>1031.3599999999999</v>
      </c>
      <c r="AJ711" s="17">
        <v>1028.81</v>
      </c>
      <c r="AK711" s="17">
        <v>1048.7</v>
      </c>
      <c r="AL711" s="17">
        <v>1045.56</v>
      </c>
      <c r="AM711" s="17">
        <v>1067.1400000000001</v>
      </c>
      <c r="AN711" s="17">
        <v>1067.1400000000001</v>
      </c>
      <c r="AO711" s="17">
        <v>1084.54</v>
      </c>
      <c r="AP711" s="17">
        <v>1102.17</v>
      </c>
    </row>
    <row r="712" spans="1:42" x14ac:dyDescent="0.35">
      <c r="A712" s="52"/>
      <c r="B712" s="17">
        <v>944.13699999999994</v>
      </c>
      <c r="C712" s="17">
        <v>944.13699999999994</v>
      </c>
      <c r="D712" s="17">
        <v>976.43299999999999</v>
      </c>
      <c r="E712" s="17">
        <v>969.75900000000001</v>
      </c>
      <c r="F712" s="17">
        <v>978.86</v>
      </c>
      <c r="G712" s="17">
        <v>990.06</v>
      </c>
      <c r="H712" s="17">
        <v>997.16700000000003</v>
      </c>
      <c r="I712" s="17">
        <v>961.39</v>
      </c>
      <c r="J712" s="17">
        <v>956.53399999999999</v>
      </c>
      <c r="K712" s="17">
        <v>974.81799999999998</v>
      </c>
      <c r="L712" s="17">
        <v>979.06500000000005</v>
      </c>
      <c r="M712" s="17">
        <v>953.86199999999997</v>
      </c>
      <c r="N712" s="17">
        <v>968.00900000000001</v>
      </c>
      <c r="O712" s="17">
        <v>1033.98</v>
      </c>
      <c r="P712" s="17">
        <v>1023.52</v>
      </c>
      <c r="Q712" s="17">
        <v>987.68899999999996</v>
      </c>
      <c r="R712" s="17">
        <v>994.12400000000002</v>
      </c>
      <c r="S712" s="17">
        <v>1008.81</v>
      </c>
      <c r="T712" s="17">
        <v>1081.03</v>
      </c>
      <c r="U712" s="17">
        <v>1039.01</v>
      </c>
      <c r="V712" s="17">
        <v>997.49300000000005</v>
      </c>
      <c r="W712" s="17">
        <v>991.39599999999996</v>
      </c>
      <c r="X712" s="17">
        <v>1004.97</v>
      </c>
      <c r="Y712" s="17">
        <v>1005.23</v>
      </c>
      <c r="Z712" s="17">
        <v>1005.68</v>
      </c>
      <c r="AA712" s="17">
        <v>1037.06</v>
      </c>
      <c r="AB712" s="17">
        <v>976.95699999999999</v>
      </c>
      <c r="AC712" s="17">
        <v>1045.54</v>
      </c>
      <c r="AD712" s="17">
        <v>1050.19</v>
      </c>
      <c r="AE712" s="17">
        <v>1072.8699999999999</v>
      </c>
      <c r="AF712" s="17">
        <v>1020.06</v>
      </c>
      <c r="AG712" s="17">
        <v>1032.24</v>
      </c>
      <c r="AH712" s="17">
        <v>1032.24</v>
      </c>
      <c r="AI712" s="17">
        <v>1032.24</v>
      </c>
      <c r="AJ712" s="17">
        <v>1028.83</v>
      </c>
      <c r="AK712" s="17">
        <v>1049.0999999999999</v>
      </c>
      <c r="AL712" s="17">
        <v>1046.1500000000001</v>
      </c>
      <c r="AM712" s="17">
        <v>1067.21</v>
      </c>
      <c r="AN712" s="17">
        <v>1067.21</v>
      </c>
      <c r="AO712" s="17">
        <v>1085.22</v>
      </c>
      <c r="AP712" s="17">
        <v>1103.0999999999999</v>
      </c>
    </row>
    <row r="713" spans="1:42" x14ac:dyDescent="0.35">
      <c r="A713" s="52"/>
      <c r="B713" s="17">
        <v>945.68499999999995</v>
      </c>
      <c r="C713" s="17">
        <v>945.68499999999995</v>
      </c>
      <c r="D713" s="17">
        <v>977.21500000000003</v>
      </c>
      <c r="E713" s="17">
        <v>970.43299999999999</v>
      </c>
      <c r="F713" s="17">
        <v>979.4</v>
      </c>
      <c r="G713" s="17">
        <v>990.572</v>
      </c>
      <c r="H713" s="17">
        <v>999.01499999999999</v>
      </c>
      <c r="I713" s="17">
        <v>962.34900000000005</v>
      </c>
      <c r="J713" s="17">
        <v>956.91700000000003</v>
      </c>
      <c r="K713" s="17">
        <v>975.86800000000005</v>
      </c>
      <c r="L713" s="17">
        <v>979.15200000000004</v>
      </c>
      <c r="M713" s="17">
        <v>955.07799999999997</v>
      </c>
      <c r="N713" s="17">
        <v>968.9</v>
      </c>
      <c r="O713" s="17">
        <v>1037.56</v>
      </c>
      <c r="P713" s="17">
        <v>1024.1300000000001</v>
      </c>
      <c r="Q713" s="17">
        <v>987.76199999999994</v>
      </c>
      <c r="R713" s="17">
        <v>994.25900000000001</v>
      </c>
      <c r="S713" s="17">
        <v>1009.68</v>
      </c>
      <c r="T713" s="17">
        <v>1081.4100000000001</v>
      </c>
      <c r="U713" s="17">
        <v>1040.01</v>
      </c>
      <c r="V713" s="17">
        <v>997.99599999999998</v>
      </c>
      <c r="W713" s="17">
        <v>993.45699999999999</v>
      </c>
      <c r="X713" s="17">
        <v>1005.05</v>
      </c>
      <c r="Y713" s="17">
        <v>1005.32</v>
      </c>
      <c r="Z713" s="17">
        <v>1005.96</v>
      </c>
      <c r="AA713" s="17">
        <v>1037.3599999999999</v>
      </c>
      <c r="AB713" s="17">
        <v>978.35199999999998</v>
      </c>
      <c r="AC713" s="17">
        <v>1046.8</v>
      </c>
      <c r="AD713" s="17">
        <v>1050.56</v>
      </c>
      <c r="AE713" s="17">
        <v>1073.49</v>
      </c>
      <c r="AF713" s="17">
        <v>1021.86</v>
      </c>
      <c r="AG713" s="17">
        <v>1034.6300000000001</v>
      </c>
      <c r="AH713" s="17">
        <v>1034.6300000000001</v>
      </c>
      <c r="AI713" s="17">
        <v>1034.6300000000001</v>
      </c>
      <c r="AJ713" s="17">
        <v>1028.98</v>
      </c>
      <c r="AK713" s="17">
        <v>1049.68</v>
      </c>
      <c r="AL713" s="17">
        <v>1046.53</v>
      </c>
      <c r="AM713" s="17">
        <v>1068.44</v>
      </c>
      <c r="AN713" s="17">
        <v>1068.44</v>
      </c>
      <c r="AO713" s="17">
        <v>1085.69</v>
      </c>
      <c r="AP713" s="17">
        <v>1104.97</v>
      </c>
    </row>
    <row r="714" spans="1:42" x14ac:dyDescent="0.35">
      <c r="A714" s="52"/>
      <c r="B714" s="17">
        <v>946.29200000000003</v>
      </c>
      <c r="C714" s="17">
        <v>946.29200000000003</v>
      </c>
      <c r="D714" s="17">
        <v>977.98599999999999</v>
      </c>
      <c r="E714" s="17">
        <v>970.62</v>
      </c>
      <c r="F714" s="17">
        <v>979.76700000000005</v>
      </c>
      <c r="G714" s="17">
        <v>991.553</v>
      </c>
      <c r="H714" s="17">
        <v>999.51199999999994</v>
      </c>
      <c r="I714" s="17">
        <v>962.67200000000003</v>
      </c>
      <c r="J714" s="17">
        <v>958.58699999999999</v>
      </c>
      <c r="K714" s="17">
        <v>978.58900000000006</v>
      </c>
      <c r="L714" s="17">
        <v>982.59799999999996</v>
      </c>
      <c r="M714" s="17">
        <v>955.26300000000003</v>
      </c>
      <c r="N714" s="17">
        <v>969.27599999999995</v>
      </c>
      <c r="O714" s="17">
        <v>1040.8699999999999</v>
      </c>
      <c r="P714" s="17">
        <v>1025.48</v>
      </c>
      <c r="Q714" s="17">
        <v>989.08900000000006</v>
      </c>
      <c r="R714" s="17">
        <v>994.69500000000005</v>
      </c>
      <c r="S714" s="17">
        <v>1010.94</v>
      </c>
      <c r="T714" s="17">
        <v>1082.3900000000001</v>
      </c>
      <c r="U714" s="17">
        <v>1040.19</v>
      </c>
      <c r="V714" s="17">
        <v>999.51700000000005</v>
      </c>
      <c r="W714" s="17">
        <v>994.81299999999999</v>
      </c>
      <c r="X714" s="17">
        <v>1005.53</v>
      </c>
      <c r="Y714" s="17">
        <v>1005.86</v>
      </c>
      <c r="Z714" s="17">
        <v>1006.04</v>
      </c>
      <c r="AA714" s="17">
        <v>1037.68</v>
      </c>
      <c r="AB714" s="17">
        <v>978.68499999999995</v>
      </c>
      <c r="AC714" s="17">
        <v>1048.29</v>
      </c>
      <c r="AD714" s="17">
        <v>1051.06</v>
      </c>
      <c r="AE714" s="17">
        <v>1073.54</v>
      </c>
      <c r="AF714" s="17">
        <v>1022.31</v>
      </c>
      <c r="AG714" s="17">
        <v>1035.45</v>
      </c>
      <c r="AH714" s="17">
        <v>1035.45</v>
      </c>
      <c r="AI714" s="17">
        <v>1035.45</v>
      </c>
      <c r="AJ714" s="17">
        <v>1030.5999999999999</v>
      </c>
      <c r="AK714" s="17">
        <v>1050.06</v>
      </c>
      <c r="AL714" s="17">
        <v>1046.8800000000001</v>
      </c>
      <c r="AM714" s="17">
        <v>1069.08</v>
      </c>
      <c r="AN714" s="17">
        <v>1069.08</v>
      </c>
      <c r="AO714" s="17">
        <v>1086.2</v>
      </c>
      <c r="AP714" s="17">
        <v>1105.04</v>
      </c>
    </row>
    <row r="715" spans="1:42" x14ac:dyDescent="0.35">
      <c r="A715" s="52"/>
      <c r="B715" s="17">
        <v>946.46199999999999</v>
      </c>
      <c r="C715" s="17">
        <v>946.46199999999999</v>
      </c>
      <c r="D715" s="17">
        <v>980.94899999999996</v>
      </c>
      <c r="E715" s="17">
        <v>972.17600000000004</v>
      </c>
      <c r="F715" s="17">
        <v>980.01400000000001</v>
      </c>
      <c r="G715" s="17">
        <v>991.87</v>
      </c>
      <c r="H715" s="17">
        <v>999.61500000000001</v>
      </c>
      <c r="I715" s="17">
        <v>962.78899999999999</v>
      </c>
      <c r="J715" s="17">
        <v>960.16300000000001</v>
      </c>
      <c r="K715" s="17">
        <v>980.61300000000006</v>
      </c>
      <c r="L715" s="17">
        <v>982.99400000000003</v>
      </c>
      <c r="M715" s="17">
        <v>955.447</v>
      </c>
      <c r="N715" s="17">
        <v>969.49</v>
      </c>
      <c r="O715" s="17">
        <v>1041.68</v>
      </c>
      <c r="P715" s="17">
        <v>1026.3599999999999</v>
      </c>
      <c r="Q715" s="17">
        <v>989.93899999999996</v>
      </c>
      <c r="R715" s="17">
        <v>995.39800000000002</v>
      </c>
      <c r="S715" s="17">
        <v>1011</v>
      </c>
      <c r="T715" s="17">
        <v>1083.92</v>
      </c>
      <c r="U715" s="17">
        <v>1040.51</v>
      </c>
      <c r="V715" s="17">
        <v>999.94799999999998</v>
      </c>
      <c r="W715" s="17">
        <v>995.14</v>
      </c>
      <c r="X715" s="17">
        <v>1006.61</v>
      </c>
      <c r="Y715" s="17">
        <v>1006.95</v>
      </c>
      <c r="Z715" s="17">
        <v>1006.33</v>
      </c>
      <c r="AA715" s="17">
        <v>1038.5999999999999</v>
      </c>
      <c r="AB715" s="17">
        <v>979.21</v>
      </c>
      <c r="AC715" s="17">
        <v>1048.5899999999999</v>
      </c>
      <c r="AD715" s="17">
        <v>1051.6099999999999</v>
      </c>
      <c r="AE715" s="17">
        <v>1073.8900000000001</v>
      </c>
      <c r="AF715" s="17">
        <v>1023.63</v>
      </c>
      <c r="AG715" s="17">
        <v>1036.97</v>
      </c>
      <c r="AH715" s="17">
        <v>1036.97</v>
      </c>
      <c r="AI715" s="17">
        <v>1036.97</v>
      </c>
      <c r="AJ715" s="17">
        <v>1031.48</v>
      </c>
      <c r="AK715" s="17">
        <v>1050.6400000000001</v>
      </c>
      <c r="AL715" s="17">
        <v>1048.5</v>
      </c>
      <c r="AM715" s="17">
        <v>1069.26</v>
      </c>
      <c r="AN715" s="17">
        <v>1069.26</v>
      </c>
      <c r="AO715" s="17">
        <v>1086.3699999999999</v>
      </c>
      <c r="AP715" s="17">
        <v>1105.5</v>
      </c>
    </row>
    <row r="716" spans="1:42" x14ac:dyDescent="0.35">
      <c r="A716" s="52"/>
      <c r="B716" s="17">
        <v>946.48900000000003</v>
      </c>
      <c r="C716" s="17">
        <v>946.48900000000003</v>
      </c>
      <c r="D716" s="17">
        <v>982.13400000000001</v>
      </c>
      <c r="E716" s="17">
        <v>975.67700000000002</v>
      </c>
      <c r="F716" s="17">
        <v>980.096</v>
      </c>
      <c r="G716" s="17">
        <v>991.88499999999999</v>
      </c>
      <c r="H716" s="17">
        <v>1000.85</v>
      </c>
      <c r="I716" s="17">
        <v>963.18499999999995</v>
      </c>
      <c r="J716" s="17">
        <v>960.55200000000002</v>
      </c>
      <c r="K716" s="17">
        <v>980.97400000000005</v>
      </c>
      <c r="L716" s="17">
        <v>983.029</v>
      </c>
      <c r="M716" s="17">
        <v>956.18399999999997</v>
      </c>
      <c r="N716" s="17">
        <v>969.69899999999996</v>
      </c>
      <c r="O716" s="17">
        <v>1045.58</v>
      </c>
      <c r="P716" s="17">
        <v>1027.04</v>
      </c>
      <c r="Q716" s="17">
        <v>990.827</v>
      </c>
      <c r="R716" s="17">
        <v>995.55499999999995</v>
      </c>
      <c r="S716" s="17">
        <v>1012.55</v>
      </c>
      <c r="T716" s="17">
        <v>1083.98</v>
      </c>
      <c r="U716" s="17">
        <v>1041.82</v>
      </c>
      <c r="V716" s="17">
        <v>1001.61</v>
      </c>
      <c r="W716" s="17">
        <v>995.88</v>
      </c>
      <c r="X716" s="17">
        <v>1008.19</v>
      </c>
      <c r="Y716" s="17">
        <v>1007.17</v>
      </c>
      <c r="Z716" s="17">
        <v>1006.68</v>
      </c>
      <c r="AA716" s="17">
        <v>1039.46</v>
      </c>
      <c r="AB716" s="17">
        <v>979.29100000000005</v>
      </c>
      <c r="AC716" s="17">
        <v>1049.21</v>
      </c>
      <c r="AD716" s="17">
        <v>1051.8800000000001</v>
      </c>
      <c r="AE716" s="17">
        <v>1074.79</v>
      </c>
      <c r="AF716" s="17">
        <v>1024.04</v>
      </c>
      <c r="AG716" s="17">
        <v>1037.76</v>
      </c>
      <c r="AH716" s="17">
        <v>1037.76</v>
      </c>
      <c r="AI716" s="17">
        <v>1037.76</v>
      </c>
      <c r="AJ716" s="17">
        <v>1031.5999999999999</v>
      </c>
      <c r="AK716" s="17">
        <v>1051.2</v>
      </c>
      <c r="AL716" s="17">
        <v>1049.23</v>
      </c>
      <c r="AM716" s="17">
        <v>1072.01</v>
      </c>
      <c r="AN716" s="17">
        <v>1072.01</v>
      </c>
      <c r="AO716" s="17">
        <v>1086.3800000000001</v>
      </c>
      <c r="AP716" s="17">
        <v>1105.53</v>
      </c>
    </row>
    <row r="717" spans="1:42" x14ac:dyDescent="0.35">
      <c r="A717" s="52"/>
      <c r="B717" s="17">
        <v>946.529</v>
      </c>
      <c r="C717" s="17">
        <v>946.529</v>
      </c>
      <c r="D717" s="17">
        <v>982.95699999999999</v>
      </c>
      <c r="E717" s="17">
        <v>976.09100000000001</v>
      </c>
      <c r="F717" s="17">
        <v>981.21400000000006</v>
      </c>
      <c r="G717" s="17">
        <v>992.82399999999996</v>
      </c>
      <c r="H717" s="17">
        <v>1001.16</v>
      </c>
      <c r="I717" s="17">
        <v>965.26300000000003</v>
      </c>
      <c r="J717" s="17">
        <v>960.803</v>
      </c>
      <c r="K717" s="17">
        <v>981.70899999999995</v>
      </c>
      <c r="L717" s="17">
        <v>984.11599999999999</v>
      </c>
      <c r="M717" s="17">
        <v>956.45600000000002</v>
      </c>
      <c r="N717" s="17">
        <v>971.69600000000003</v>
      </c>
      <c r="O717" s="17">
        <v>1046.3699999999999</v>
      </c>
      <c r="P717" s="17">
        <v>1028.04</v>
      </c>
      <c r="Q717" s="17">
        <v>991.42100000000005</v>
      </c>
      <c r="R717" s="17">
        <v>996.71</v>
      </c>
      <c r="S717" s="17">
        <v>1012.91</v>
      </c>
      <c r="T717" s="17">
        <v>1084.3699999999999</v>
      </c>
      <c r="U717" s="17">
        <v>1042.22</v>
      </c>
      <c r="V717" s="17">
        <v>1001.77</v>
      </c>
      <c r="W717" s="17">
        <v>996.69299999999998</v>
      </c>
      <c r="X717" s="17">
        <v>1008.44</v>
      </c>
      <c r="Y717" s="17">
        <v>1007.27</v>
      </c>
      <c r="Z717" s="17">
        <v>1006.72</v>
      </c>
      <c r="AA717" s="17">
        <v>1039.5899999999999</v>
      </c>
      <c r="AB717" s="17">
        <v>980.44600000000003</v>
      </c>
      <c r="AC717" s="17">
        <v>1050.5</v>
      </c>
      <c r="AD717" s="17">
        <v>1052.56</v>
      </c>
      <c r="AE717" s="17">
        <v>1074.95</v>
      </c>
      <c r="AF717" s="17">
        <v>1025.48</v>
      </c>
      <c r="AG717" s="17">
        <v>1037.82</v>
      </c>
      <c r="AH717" s="17">
        <v>1037.82</v>
      </c>
      <c r="AI717" s="17">
        <v>1037.82</v>
      </c>
      <c r="AJ717" s="17">
        <v>1031.81</v>
      </c>
      <c r="AK717" s="17">
        <v>1051.72</v>
      </c>
      <c r="AL717" s="17">
        <v>1050.8</v>
      </c>
      <c r="AM717" s="17">
        <v>1072.45</v>
      </c>
      <c r="AN717" s="17">
        <v>1072.45</v>
      </c>
      <c r="AO717" s="17">
        <v>1086.42</v>
      </c>
      <c r="AP717" s="17">
        <v>1106.6099999999999</v>
      </c>
    </row>
    <row r="718" spans="1:42" x14ac:dyDescent="0.35">
      <c r="A718" s="52"/>
      <c r="B718" s="17">
        <v>946.61400000000003</v>
      </c>
      <c r="C718" s="17">
        <v>946.61400000000003</v>
      </c>
      <c r="D718" s="17">
        <v>983.30899999999997</v>
      </c>
      <c r="E718" s="17">
        <v>976.11</v>
      </c>
      <c r="F718" s="17">
        <v>982.57799999999997</v>
      </c>
      <c r="G718" s="17">
        <v>993.01199999999994</v>
      </c>
      <c r="H718" s="17">
        <v>1001.54</v>
      </c>
      <c r="I718" s="17">
        <v>966.48099999999999</v>
      </c>
      <c r="J718" s="17">
        <v>961.59</v>
      </c>
      <c r="K718" s="17">
        <v>982.25800000000004</v>
      </c>
      <c r="L718" s="17">
        <v>986.22500000000002</v>
      </c>
      <c r="M718" s="17">
        <v>960.40700000000004</v>
      </c>
      <c r="N718" s="17">
        <v>972.62099999999998</v>
      </c>
      <c r="O718" s="17">
        <v>1046.48</v>
      </c>
      <c r="P718" s="17">
        <v>1028.51</v>
      </c>
      <c r="Q718" s="17">
        <v>991.66200000000003</v>
      </c>
      <c r="R718" s="17">
        <v>996.78899999999999</v>
      </c>
      <c r="S718" s="17">
        <v>1014.18</v>
      </c>
      <c r="T718" s="17">
        <v>1084.9100000000001</v>
      </c>
      <c r="U718" s="17">
        <v>1043</v>
      </c>
      <c r="V718" s="17">
        <v>1004.35</v>
      </c>
      <c r="W718" s="17">
        <v>996.97500000000002</v>
      </c>
      <c r="X718" s="17">
        <v>1008.53</v>
      </c>
      <c r="Y718" s="17">
        <v>1008.13</v>
      </c>
      <c r="Z718" s="17">
        <v>1006.94</v>
      </c>
      <c r="AA718" s="17">
        <v>1039.72</v>
      </c>
      <c r="AB718" s="17">
        <v>980.952</v>
      </c>
      <c r="AC718" s="17">
        <v>1051.01</v>
      </c>
      <c r="AD718" s="17">
        <v>1052.58</v>
      </c>
      <c r="AE718" s="17">
        <v>1075.29</v>
      </c>
      <c r="AF718" s="17">
        <v>1026.75</v>
      </c>
      <c r="AG718" s="17">
        <v>1038.27</v>
      </c>
      <c r="AH718" s="17">
        <v>1038.27</v>
      </c>
      <c r="AI718" s="17">
        <v>1038.27</v>
      </c>
      <c r="AJ718" s="17">
        <v>1032.23</v>
      </c>
      <c r="AK718" s="17">
        <v>1052.4000000000001</v>
      </c>
      <c r="AL718" s="17">
        <v>1051.99</v>
      </c>
      <c r="AM718" s="17">
        <v>1073.8699999999999</v>
      </c>
      <c r="AN718" s="17">
        <v>1073.8699999999999</v>
      </c>
      <c r="AO718" s="17">
        <v>1086.76</v>
      </c>
      <c r="AP718" s="17">
        <v>1107.6199999999999</v>
      </c>
    </row>
    <row r="719" spans="1:42" x14ac:dyDescent="0.35">
      <c r="A719" s="52"/>
      <c r="B719" s="17">
        <v>947.52599999999995</v>
      </c>
      <c r="C719" s="17">
        <v>947.52599999999995</v>
      </c>
      <c r="D719" s="17">
        <v>983.73</v>
      </c>
      <c r="E719" s="17">
        <v>976.13800000000003</v>
      </c>
      <c r="F719" s="17">
        <v>982.59900000000005</v>
      </c>
      <c r="G719" s="17">
        <v>993.02099999999996</v>
      </c>
      <c r="H719" s="17">
        <v>1001.67</v>
      </c>
      <c r="I719" s="17">
        <v>966.58</v>
      </c>
      <c r="J719" s="17">
        <v>962.30499999999995</v>
      </c>
      <c r="K719" s="17">
        <v>982.90200000000004</v>
      </c>
      <c r="L719" s="17">
        <v>986.90899999999999</v>
      </c>
      <c r="M719" s="17">
        <v>960.53300000000002</v>
      </c>
      <c r="N719" s="17">
        <v>973.49</v>
      </c>
      <c r="O719" s="17">
        <v>1049.18</v>
      </c>
      <c r="P719" s="17">
        <v>1029.1300000000001</v>
      </c>
      <c r="Q719" s="17">
        <v>992.23800000000006</v>
      </c>
      <c r="R719" s="17">
        <v>997.89300000000003</v>
      </c>
      <c r="S719" s="17">
        <v>1014.82</v>
      </c>
      <c r="T719" s="17">
        <v>1085.6600000000001</v>
      </c>
      <c r="U719" s="17">
        <v>1043.2</v>
      </c>
      <c r="V719" s="17">
        <v>1005.36</v>
      </c>
      <c r="W719" s="17">
        <v>997.60500000000002</v>
      </c>
      <c r="X719" s="17">
        <v>1008.75</v>
      </c>
      <c r="Y719" s="17">
        <v>1008.33</v>
      </c>
      <c r="Z719" s="17">
        <v>1007.4</v>
      </c>
      <c r="AA719" s="17">
        <v>1041.03</v>
      </c>
      <c r="AB719" s="17">
        <v>981.53</v>
      </c>
      <c r="AC719" s="17">
        <v>1051.06</v>
      </c>
      <c r="AD719" s="17">
        <v>1052.82</v>
      </c>
      <c r="AE719" s="17">
        <v>1075.31</v>
      </c>
      <c r="AF719" s="17">
        <v>1027.95</v>
      </c>
      <c r="AG719" s="17">
        <v>1038.7</v>
      </c>
      <c r="AH719" s="17">
        <v>1038.7</v>
      </c>
      <c r="AI719" s="17">
        <v>1038.7</v>
      </c>
      <c r="AJ719" s="17">
        <v>1032.68</v>
      </c>
      <c r="AK719" s="17">
        <v>1053.04</v>
      </c>
      <c r="AL719" s="17">
        <v>1052.01</v>
      </c>
      <c r="AM719" s="17">
        <v>1074.02</v>
      </c>
      <c r="AN719" s="17">
        <v>1074.02</v>
      </c>
      <c r="AO719" s="17">
        <v>1087.74</v>
      </c>
      <c r="AP719" s="17">
        <v>1108.47</v>
      </c>
    </row>
    <row r="720" spans="1:42" x14ac:dyDescent="0.35">
      <c r="A720" s="52"/>
      <c r="B720" s="17">
        <v>947.71900000000005</v>
      </c>
      <c r="C720" s="17">
        <v>947.71900000000005</v>
      </c>
      <c r="D720" s="17">
        <v>983.88599999999997</v>
      </c>
      <c r="E720" s="17">
        <v>976.92200000000003</v>
      </c>
      <c r="F720" s="17">
        <v>983.64099999999996</v>
      </c>
      <c r="G720" s="17">
        <v>993.75300000000004</v>
      </c>
      <c r="H720" s="17">
        <v>1001.9</v>
      </c>
      <c r="I720" s="17">
        <v>967.26800000000003</v>
      </c>
      <c r="J720" s="17">
        <v>963.32600000000002</v>
      </c>
      <c r="K720" s="17">
        <v>985.28899999999999</v>
      </c>
      <c r="L720" s="17">
        <v>988.78599999999994</v>
      </c>
      <c r="M720" s="17">
        <v>961.57299999999998</v>
      </c>
      <c r="N720" s="17">
        <v>975.67700000000002</v>
      </c>
      <c r="O720" s="17">
        <v>1049.98</v>
      </c>
      <c r="P720" s="17">
        <v>1031.3499999999999</v>
      </c>
      <c r="Q720" s="17">
        <v>994.21</v>
      </c>
      <c r="R720" s="17">
        <v>998.90300000000002</v>
      </c>
      <c r="S720" s="17">
        <v>1015</v>
      </c>
      <c r="T720" s="17">
        <v>1085.8699999999999</v>
      </c>
      <c r="U720" s="17">
        <v>1043.28</v>
      </c>
      <c r="V720" s="17">
        <v>1006.69</v>
      </c>
      <c r="W720" s="17">
        <v>998.58</v>
      </c>
      <c r="X720" s="17">
        <v>1009.43</v>
      </c>
      <c r="Y720" s="17">
        <v>1008.4</v>
      </c>
      <c r="Z720" s="17">
        <v>1007.62</v>
      </c>
      <c r="AA720" s="17">
        <v>1041.3499999999999</v>
      </c>
      <c r="AB720" s="17">
        <v>982.63400000000001</v>
      </c>
      <c r="AC720" s="17">
        <v>1052.1500000000001</v>
      </c>
      <c r="AD720" s="17">
        <v>1052.99</v>
      </c>
      <c r="AE720" s="17">
        <v>1076.03</v>
      </c>
      <c r="AF720" s="17">
        <v>1028.23</v>
      </c>
      <c r="AG720" s="17">
        <v>1040.8</v>
      </c>
      <c r="AH720" s="17">
        <v>1040.8</v>
      </c>
      <c r="AI720" s="17">
        <v>1040.8</v>
      </c>
      <c r="AJ720" s="17">
        <v>1032.77</v>
      </c>
      <c r="AK720" s="17">
        <v>1053.53</v>
      </c>
      <c r="AL720" s="17">
        <v>1052.1600000000001</v>
      </c>
      <c r="AM720" s="17">
        <v>1076.1600000000001</v>
      </c>
      <c r="AN720" s="17">
        <v>1076.1600000000001</v>
      </c>
      <c r="AO720" s="17">
        <v>1088.1600000000001</v>
      </c>
      <c r="AP720" s="17">
        <v>1109.06</v>
      </c>
    </row>
    <row r="721" spans="1:42" x14ac:dyDescent="0.35">
      <c r="A721" s="52"/>
      <c r="B721" s="17">
        <v>947.98800000000006</v>
      </c>
      <c r="C721" s="17">
        <v>947.98800000000006</v>
      </c>
      <c r="D721" s="17">
        <v>986.077</v>
      </c>
      <c r="E721" s="17">
        <v>977.82899999999995</v>
      </c>
      <c r="F721" s="17">
        <v>983.69899999999996</v>
      </c>
      <c r="G721" s="17">
        <v>993.87099999999998</v>
      </c>
      <c r="H721" s="17">
        <v>1002.11</v>
      </c>
      <c r="I721" s="17">
        <v>967.63400000000001</v>
      </c>
      <c r="J721" s="17">
        <v>963.51499999999999</v>
      </c>
      <c r="K721" s="17">
        <v>987.62699999999995</v>
      </c>
      <c r="L721" s="17">
        <v>990.53399999999999</v>
      </c>
      <c r="M721" s="17">
        <v>962.32600000000002</v>
      </c>
      <c r="N721" s="17">
        <v>976.08699999999999</v>
      </c>
      <c r="O721" s="17">
        <v>1051.5899999999999</v>
      </c>
      <c r="P721" s="17">
        <v>1031.74</v>
      </c>
      <c r="Q721" s="17">
        <v>994.45</v>
      </c>
      <c r="R721" s="17">
        <v>999.35199999999998</v>
      </c>
      <c r="S721" s="17">
        <v>1018.54</v>
      </c>
      <c r="T721" s="17">
        <v>1086.6600000000001</v>
      </c>
      <c r="U721" s="17">
        <v>1045.19</v>
      </c>
      <c r="V721" s="17">
        <v>1006.95</v>
      </c>
      <c r="W721" s="17">
        <v>998.75599999999997</v>
      </c>
      <c r="X721" s="17">
        <v>1010.35</v>
      </c>
      <c r="Y721" s="17">
        <v>1009.4</v>
      </c>
      <c r="Z721" s="17">
        <v>1007.95</v>
      </c>
      <c r="AA721" s="17">
        <v>1042.18</v>
      </c>
      <c r="AB721" s="17">
        <v>983.44</v>
      </c>
      <c r="AC721" s="17">
        <v>1054.25</v>
      </c>
      <c r="AD721" s="17">
        <v>1054.94</v>
      </c>
      <c r="AE721" s="17">
        <v>1076.22</v>
      </c>
      <c r="AF721" s="17">
        <v>1028.48</v>
      </c>
      <c r="AG721" s="17">
        <v>1041.5</v>
      </c>
      <c r="AH721" s="17">
        <v>1041.5</v>
      </c>
      <c r="AI721" s="17">
        <v>1041.5</v>
      </c>
      <c r="AJ721" s="17">
        <v>1036</v>
      </c>
      <c r="AK721" s="17">
        <v>1054.76</v>
      </c>
      <c r="AL721" s="17">
        <v>1052.42</v>
      </c>
      <c r="AM721" s="17">
        <v>1076.33</v>
      </c>
      <c r="AN721" s="17">
        <v>1076.33</v>
      </c>
      <c r="AO721" s="17">
        <v>1088.3499999999999</v>
      </c>
      <c r="AP721" s="17">
        <v>1110.1199999999999</v>
      </c>
    </row>
    <row r="722" spans="1:42" x14ac:dyDescent="0.35">
      <c r="A722" s="52"/>
      <c r="B722" s="17">
        <v>949.25099999999998</v>
      </c>
      <c r="C722" s="17">
        <v>949.25099999999998</v>
      </c>
      <c r="D722" s="17">
        <v>986.26499999999999</v>
      </c>
      <c r="E722" s="17">
        <v>977.87599999999998</v>
      </c>
      <c r="F722" s="17">
        <v>984.322</v>
      </c>
      <c r="G722" s="17">
        <v>994.31299999999999</v>
      </c>
      <c r="H722" s="17">
        <v>1003.22</v>
      </c>
      <c r="I722" s="17">
        <v>968.51199999999994</v>
      </c>
      <c r="J722" s="17">
        <v>963.53599999999994</v>
      </c>
      <c r="K722" s="17">
        <v>988.202</v>
      </c>
      <c r="L722" s="17">
        <v>991.56100000000004</v>
      </c>
      <c r="M722" s="17">
        <v>964.06299999999999</v>
      </c>
      <c r="N722" s="17">
        <v>976.20500000000004</v>
      </c>
      <c r="O722" s="17">
        <v>1053.22</v>
      </c>
      <c r="P722" s="17">
        <v>1033.6600000000001</v>
      </c>
      <c r="Q722" s="17">
        <v>995.33699999999999</v>
      </c>
      <c r="R722" s="17">
        <v>999.80100000000004</v>
      </c>
      <c r="S722" s="17">
        <v>1023.73</v>
      </c>
      <c r="T722" s="17">
        <v>1087.3599999999999</v>
      </c>
      <c r="U722" s="17">
        <v>1046.01</v>
      </c>
      <c r="V722" s="17">
        <v>1007.67</v>
      </c>
      <c r="W722" s="17">
        <v>998.92899999999997</v>
      </c>
      <c r="X722" s="17">
        <v>1011.44</v>
      </c>
      <c r="Y722" s="17">
        <v>1013.09</v>
      </c>
      <c r="Z722" s="17">
        <v>1008.65</v>
      </c>
      <c r="AA722" s="17">
        <v>1042.22</v>
      </c>
      <c r="AB722" s="17">
        <v>983.90899999999999</v>
      </c>
      <c r="AC722" s="17">
        <v>1054.42</v>
      </c>
      <c r="AD722" s="17">
        <v>1056.1600000000001</v>
      </c>
      <c r="AE722" s="17">
        <v>1078.47</v>
      </c>
      <c r="AF722" s="17">
        <v>1028.71</v>
      </c>
      <c r="AG722" s="17">
        <v>1041.6500000000001</v>
      </c>
      <c r="AH722" s="17">
        <v>1041.6500000000001</v>
      </c>
      <c r="AI722" s="17">
        <v>1041.6500000000001</v>
      </c>
      <c r="AJ722" s="17">
        <v>1036.3399999999999</v>
      </c>
      <c r="AK722" s="17">
        <v>1056.56</v>
      </c>
      <c r="AL722" s="17">
        <v>1053.03</v>
      </c>
      <c r="AM722" s="17">
        <v>1076.3399999999999</v>
      </c>
      <c r="AN722" s="17">
        <v>1076.3399999999999</v>
      </c>
      <c r="AO722" s="17">
        <v>1088.96</v>
      </c>
      <c r="AP722" s="17">
        <v>1111.81</v>
      </c>
    </row>
    <row r="723" spans="1:42" x14ac:dyDescent="0.35">
      <c r="A723" s="52"/>
      <c r="B723" s="17">
        <v>949.31299999999999</v>
      </c>
      <c r="C723" s="17">
        <v>949.31299999999999</v>
      </c>
      <c r="D723" s="17">
        <v>987.28599999999994</v>
      </c>
      <c r="E723" s="17">
        <v>978.45600000000002</v>
      </c>
      <c r="F723" s="17">
        <v>984.44899999999996</v>
      </c>
      <c r="G723" s="17">
        <v>996.39300000000003</v>
      </c>
      <c r="H723" s="17">
        <v>1003.38</v>
      </c>
      <c r="I723" s="17">
        <v>968.85699999999997</v>
      </c>
      <c r="J723" s="17">
        <v>963.78800000000001</v>
      </c>
      <c r="K723" s="17">
        <v>988.29</v>
      </c>
      <c r="L723" s="17">
        <v>993.52800000000002</v>
      </c>
      <c r="M723" s="17">
        <v>966.07</v>
      </c>
      <c r="N723" s="17">
        <v>976.29899999999998</v>
      </c>
      <c r="O723" s="17">
        <v>1056.53</v>
      </c>
      <c r="P723" s="17">
        <v>1033.67</v>
      </c>
      <c r="Q723" s="17">
        <v>995.38699999999994</v>
      </c>
      <c r="R723" s="17">
        <v>1000.36</v>
      </c>
      <c r="S723" s="17">
        <v>1024.57</v>
      </c>
      <c r="T723" s="17">
        <v>1088.31</v>
      </c>
      <c r="U723" s="17">
        <v>1046.93</v>
      </c>
      <c r="V723" s="17">
        <v>1010.08</v>
      </c>
      <c r="W723" s="17">
        <v>999.02700000000004</v>
      </c>
      <c r="X723" s="17">
        <v>1016.05</v>
      </c>
      <c r="Y723" s="17">
        <v>1013.4</v>
      </c>
      <c r="Z723" s="17">
        <v>1008.91</v>
      </c>
      <c r="AA723" s="17">
        <v>1042.52</v>
      </c>
      <c r="AB723" s="17">
        <v>984.928</v>
      </c>
      <c r="AC723" s="17">
        <v>1054.8800000000001</v>
      </c>
      <c r="AD723" s="17">
        <v>1057.07</v>
      </c>
      <c r="AE723" s="17">
        <v>1078.68</v>
      </c>
      <c r="AF723" s="17">
        <v>1029.21</v>
      </c>
      <c r="AG723" s="17">
        <v>1042.46</v>
      </c>
      <c r="AH723" s="17">
        <v>1042.46</v>
      </c>
      <c r="AI723" s="17">
        <v>1042.46</v>
      </c>
      <c r="AJ723" s="17">
        <v>1036.3900000000001</v>
      </c>
      <c r="AK723" s="17">
        <v>1056.99</v>
      </c>
      <c r="AL723" s="17">
        <v>1053.1400000000001</v>
      </c>
      <c r="AM723" s="17">
        <v>1076.46</v>
      </c>
      <c r="AN723" s="17">
        <v>1076.46</v>
      </c>
      <c r="AO723" s="17">
        <v>1089.92</v>
      </c>
      <c r="AP723" s="17">
        <v>1115.06</v>
      </c>
    </row>
    <row r="724" spans="1:42" x14ac:dyDescent="0.35">
      <c r="A724" s="52"/>
      <c r="B724" s="17">
        <v>949.36199999999997</v>
      </c>
      <c r="C724" s="17">
        <v>949.36199999999997</v>
      </c>
      <c r="D724" s="17">
        <v>989.02300000000002</v>
      </c>
      <c r="E724" s="17">
        <v>978.50300000000004</v>
      </c>
      <c r="F724" s="17">
        <v>984.56600000000003</v>
      </c>
      <c r="G724" s="17">
        <v>996.99800000000005</v>
      </c>
      <c r="H724" s="17">
        <v>1003.54</v>
      </c>
      <c r="I724" s="17">
        <v>969.26099999999997</v>
      </c>
      <c r="J724" s="17">
        <v>964.64499999999998</v>
      </c>
      <c r="K724" s="17">
        <v>989.83600000000001</v>
      </c>
      <c r="L724" s="17">
        <v>993.68100000000004</v>
      </c>
      <c r="M724" s="17">
        <v>968.26300000000003</v>
      </c>
      <c r="N724" s="17">
        <v>977.423</v>
      </c>
      <c r="O724" s="17">
        <v>1057.68</v>
      </c>
      <c r="P724" s="17">
        <v>1034.32</v>
      </c>
      <c r="Q724" s="17">
        <v>997.09799999999996</v>
      </c>
      <c r="R724" s="17">
        <v>1000.39</v>
      </c>
      <c r="S724" s="17">
        <v>1025.25</v>
      </c>
      <c r="T724" s="17">
        <v>1088.6500000000001</v>
      </c>
      <c r="U724" s="17">
        <v>1048.44</v>
      </c>
      <c r="V724" s="17">
        <v>1010.4</v>
      </c>
      <c r="W724" s="17">
        <v>1000.99</v>
      </c>
      <c r="X724" s="17">
        <v>1017.8</v>
      </c>
      <c r="Y724" s="17">
        <v>1013.52</v>
      </c>
      <c r="Z724" s="17">
        <v>1009.7</v>
      </c>
      <c r="AA724" s="17">
        <v>1042.6300000000001</v>
      </c>
      <c r="AB724" s="17">
        <v>985.726</v>
      </c>
      <c r="AC724" s="17">
        <v>1055.45</v>
      </c>
      <c r="AD724" s="17">
        <v>1057.76</v>
      </c>
      <c r="AE724" s="17">
        <v>1078.96</v>
      </c>
      <c r="AF724" s="17">
        <v>1029.24</v>
      </c>
      <c r="AG724" s="17">
        <v>1042.93</v>
      </c>
      <c r="AH724" s="17">
        <v>1042.93</v>
      </c>
      <c r="AI724" s="17">
        <v>1042.93</v>
      </c>
      <c r="AJ724" s="17">
        <v>1036.96</v>
      </c>
      <c r="AK724" s="17">
        <v>1057.29</v>
      </c>
      <c r="AL724" s="17">
        <v>1053.8499999999999</v>
      </c>
      <c r="AM724" s="17">
        <v>1076.5</v>
      </c>
      <c r="AN724" s="17">
        <v>1076.5</v>
      </c>
      <c r="AO724" s="17">
        <v>1090.1300000000001</v>
      </c>
      <c r="AP724" s="17">
        <v>1117.1199999999999</v>
      </c>
    </row>
    <row r="725" spans="1:42" x14ac:dyDescent="0.35">
      <c r="A725" s="52"/>
      <c r="B725" s="17">
        <v>951.08900000000006</v>
      </c>
      <c r="C725" s="17">
        <v>951.08900000000006</v>
      </c>
      <c r="D725" s="17">
        <v>989.28800000000001</v>
      </c>
      <c r="E725" s="17">
        <v>979.12800000000004</v>
      </c>
      <c r="F725" s="17">
        <v>985.17600000000004</v>
      </c>
      <c r="G725" s="17">
        <v>997.70399999999995</v>
      </c>
      <c r="H725" s="17">
        <v>1004.98</v>
      </c>
      <c r="I725" s="17">
        <v>969.39</v>
      </c>
      <c r="J725" s="17">
        <v>965.51499999999999</v>
      </c>
      <c r="K725" s="17">
        <v>989.93200000000002</v>
      </c>
      <c r="L725" s="17">
        <v>993.83699999999999</v>
      </c>
      <c r="M725" s="17">
        <v>968.39099999999996</v>
      </c>
      <c r="N725" s="17">
        <v>978.19200000000001</v>
      </c>
      <c r="O725" s="17">
        <v>1059</v>
      </c>
      <c r="P725" s="17">
        <v>1034.5999999999999</v>
      </c>
      <c r="Q725" s="17">
        <v>997.60500000000002</v>
      </c>
      <c r="R725" s="17">
        <v>1001.4</v>
      </c>
      <c r="S725" s="17">
        <v>1028.51</v>
      </c>
      <c r="T725" s="17">
        <v>1089.1600000000001</v>
      </c>
      <c r="U725" s="17">
        <v>1050.1199999999999</v>
      </c>
      <c r="V725" s="17">
        <v>1012.69</v>
      </c>
      <c r="W725" s="17">
        <v>1001.07</v>
      </c>
      <c r="X725" s="17">
        <v>1020.89</v>
      </c>
      <c r="Y725" s="17">
        <v>1013.61</v>
      </c>
      <c r="Z725" s="17">
        <v>1009.89</v>
      </c>
      <c r="AA725" s="17">
        <v>1042.67</v>
      </c>
      <c r="AB725" s="17">
        <v>987.89300000000003</v>
      </c>
      <c r="AC725" s="17">
        <v>1055.73</v>
      </c>
      <c r="AD725" s="17">
        <v>1057.81</v>
      </c>
      <c r="AE725" s="17">
        <v>1079.58</v>
      </c>
      <c r="AF725" s="17">
        <v>1029.3</v>
      </c>
      <c r="AG725" s="17">
        <v>1042.94</v>
      </c>
      <c r="AH725" s="17">
        <v>1042.94</v>
      </c>
      <c r="AI725" s="17">
        <v>1042.94</v>
      </c>
      <c r="AJ725" s="17">
        <v>1037.3699999999999</v>
      </c>
      <c r="AK725" s="17">
        <v>1057.3499999999999</v>
      </c>
      <c r="AL725" s="17">
        <v>1053.96</v>
      </c>
      <c r="AM725" s="17">
        <v>1076.75</v>
      </c>
      <c r="AN725" s="17">
        <v>1076.75</v>
      </c>
      <c r="AO725" s="17">
        <v>1090.49</v>
      </c>
      <c r="AP725" s="17">
        <v>1117.58</v>
      </c>
    </row>
    <row r="726" spans="1:42" x14ac:dyDescent="0.35">
      <c r="A726" s="52"/>
      <c r="B726" s="17">
        <v>951.55600000000004</v>
      </c>
      <c r="C726" s="17">
        <v>951.55600000000004</v>
      </c>
      <c r="D726" s="17">
        <v>989.60799999999995</v>
      </c>
      <c r="E726" s="17">
        <v>979.702</v>
      </c>
      <c r="F726" s="17">
        <v>986.40899999999999</v>
      </c>
      <c r="G726" s="17">
        <v>998.005</v>
      </c>
      <c r="H726" s="17">
        <v>1005.5</v>
      </c>
      <c r="I726" s="17">
        <v>971.13199999999995</v>
      </c>
      <c r="J726" s="17">
        <v>965.92899999999997</v>
      </c>
      <c r="K726" s="17">
        <v>993.05700000000002</v>
      </c>
      <c r="L726" s="17">
        <v>994.65599999999995</v>
      </c>
      <c r="M726" s="17">
        <v>969.29899999999998</v>
      </c>
      <c r="N726" s="17">
        <v>978.74400000000003</v>
      </c>
      <c r="O726" s="17">
        <v>1060.21</v>
      </c>
      <c r="P726" s="17">
        <v>1035.08</v>
      </c>
      <c r="Q726" s="17">
        <v>997.91099999999994</v>
      </c>
      <c r="R726" s="17">
        <v>1002.36</v>
      </c>
      <c r="S726" s="17">
        <v>1032.67</v>
      </c>
      <c r="T726" s="17">
        <v>1089.3399999999999</v>
      </c>
      <c r="U726" s="17">
        <v>1051.03</v>
      </c>
      <c r="V726" s="17">
        <v>1013.12</v>
      </c>
      <c r="W726" s="17">
        <v>1002.11</v>
      </c>
      <c r="X726" s="17">
        <v>1022.38</v>
      </c>
      <c r="Y726" s="17">
        <v>1016.7</v>
      </c>
      <c r="Z726" s="17">
        <v>1010.52</v>
      </c>
      <c r="AA726" s="17">
        <v>1044.03</v>
      </c>
      <c r="AB726" s="17">
        <v>988.44799999999998</v>
      </c>
      <c r="AC726" s="17">
        <v>1056.29</v>
      </c>
      <c r="AD726" s="17">
        <v>1058.48</v>
      </c>
      <c r="AE726" s="17">
        <v>1079.75</v>
      </c>
      <c r="AF726" s="17">
        <v>1030.8</v>
      </c>
      <c r="AG726" s="17">
        <v>1043.17</v>
      </c>
      <c r="AH726" s="17">
        <v>1043.17</v>
      </c>
      <c r="AI726" s="17">
        <v>1043.17</v>
      </c>
      <c r="AJ726" s="17">
        <v>1039.96</v>
      </c>
      <c r="AK726" s="17">
        <v>1057.9000000000001</v>
      </c>
      <c r="AL726" s="17">
        <v>1055.3900000000001</v>
      </c>
      <c r="AM726" s="17">
        <v>1077.3900000000001</v>
      </c>
      <c r="AN726" s="17">
        <v>1077.3900000000001</v>
      </c>
      <c r="AO726" s="17">
        <v>1091.53</v>
      </c>
      <c r="AP726" s="17">
        <v>1119.26</v>
      </c>
    </row>
    <row r="727" spans="1:42" x14ac:dyDescent="0.35">
      <c r="A727" s="52"/>
      <c r="B727" s="17">
        <v>951.61400000000003</v>
      </c>
      <c r="C727" s="17">
        <v>951.61400000000003</v>
      </c>
      <c r="D727" s="17">
        <v>990.67</v>
      </c>
      <c r="E727" s="17">
        <v>981.01300000000003</v>
      </c>
      <c r="F727" s="17">
        <v>986.64300000000003</v>
      </c>
      <c r="G727" s="17">
        <v>1000.04</v>
      </c>
      <c r="H727" s="17">
        <v>1005.68</v>
      </c>
      <c r="I727" s="17">
        <v>971.78899999999999</v>
      </c>
      <c r="J727" s="17">
        <v>966.76300000000003</v>
      </c>
      <c r="K727" s="17">
        <v>993.36900000000003</v>
      </c>
      <c r="L727" s="17">
        <v>994.70299999999997</v>
      </c>
      <c r="M727" s="17">
        <v>970.53800000000001</v>
      </c>
      <c r="N727" s="17">
        <v>979.03599999999994</v>
      </c>
      <c r="O727" s="17">
        <v>1065.4100000000001</v>
      </c>
      <c r="P727" s="17">
        <v>1035.0999999999999</v>
      </c>
      <c r="Q727" s="17">
        <v>998.23400000000004</v>
      </c>
      <c r="R727" s="17">
        <v>1004.39</v>
      </c>
      <c r="S727" s="17">
        <v>1033.01</v>
      </c>
      <c r="T727" s="17">
        <v>1089.6400000000001</v>
      </c>
      <c r="U727" s="17">
        <v>1051.97</v>
      </c>
      <c r="V727" s="17">
        <v>1013.79</v>
      </c>
      <c r="W727" s="17">
        <v>1005</v>
      </c>
      <c r="X727" s="17">
        <v>1028.3399999999999</v>
      </c>
      <c r="Y727" s="17">
        <v>1018.37</v>
      </c>
      <c r="Z727" s="17">
        <v>1012.67</v>
      </c>
      <c r="AA727" s="17">
        <v>1044.8800000000001</v>
      </c>
      <c r="AB727" s="17">
        <v>988.64700000000005</v>
      </c>
      <c r="AC727" s="17">
        <v>1057.5</v>
      </c>
      <c r="AD727" s="17">
        <v>1058.73</v>
      </c>
      <c r="AE727" s="17">
        <v>1080.32</v>
      </c>
      <c r="AF727" s="17">
        <v>1031.1500000000001</v>
      </c>
      <c r="AG727" s="17">
        <v>1043.26</v>
      </c>
      <c r="AH727" s="17">
        <v>1043.26</v>
      </c>
      <c r="AI727" s="17">
        <v>1043.26</v>
      </c>
      <c r="AJ727" s="17">
        <v>1040.6400000000001</v>
      </c>
      <c r="AK727" s="17">
        <v>1058.3599999999999</v>
      </c>
      <c r="AL727" s="17">
        <v>1056.23</v>
      </c>
      <c r="AM727" s="17">
        <v>1077.45</v>
      </c>
      <c r="AN727" s="17">
        <v>1077.45</v>
      </c>
      <c r="AO727" s="17">
        <v>1092.17</v>
      </c>
      <c r="AP727" s="17">
        <v>1120.45</v>
      </c>
    </row>
    <row r="728" spans="1:42" x14ac:dyDescent="0.35">
      <c r="A728" s="52"/>
      <c r="B728" s="17">
        <v>952.25699999999995</v>
      </c>
      <c r="C728" s="17">
        <v>952.25699999999995</v>
      </c>
      <c r="D728" s="17">
        <v>991.39300000000003</v>
      </c>
      <c r="E728" s="17">
        <v>981.50199999999995</v>
      </c>
      <c r="F728" s="17">
        <v>986.649</v>
      </c>
      <c r="G728" s="17">
        <v>1000.31</v>
      </c>
      <c r="H728" s="17">
        <v>1006.91</v>
      </c>
      <c r="I728" s="17">
        <v>971.92200000000003</v>
      </c>
      <c r="J728" s="17">
        <v>967.55100000000004</v>
      </c>
      <c r="K728" s="17">
        <v>994.14300000000003</v>
      </c>
      <c r="L728" s="17">
        <v>994.81500000000005</v>
      </c>
      <c r="M728" s="17">
        <v>970.71299999999997</v>
      </c>
      <c r="N728" s="17">
        <v>980.904</v>
      </c>
      <c r="O728" s="17">
        <v>1067.5999999999999</v>
      </c>
      <c r="P728" s="17">
        <v>1035.3399999999999</v>
      </c>
      <c r="Q728" s="17">
        <v>1000.36</v>
      </c>
      <c r="R728" s="17">
        <v>1004.86</v>
      </c>
      <c r="S728" s="17">
        <v>1033.1300000000001</v>
      </c>
      <c r="T728" s="17">
        <v>1090.6300000000001</v>
      </c>
      <c r="U728" s="17">
        <v>1052.04</v>
      </c>
      <c r="V728" s="17">
        <v>1014.07</v>
      </c>
      <c r="W728" s="17">
        <v>1005.19</v>
      </c>
      <c r="X728" s="17">
        <v>1029.57</v>
      </c>
      <c r="Y728" s="17">
        <v>1020.37</v>
      </c>
      <c r="Z728" s="17">
        <v>1015.68</v>
      </c>
      <c r="AA728" s="17">
        <v>1047.56</v>
      </c>
      <c r="AB728" s="17">
        <v>988.79700000000003</v>
      </c>
      <c r="AC728" s="17">
        <v>1059.31</v>
      </c>
      <c r="AD728" s="17">
        <v>1059.8399999999999</v>
      </c>
      <c r="AE728" s="17">
        <v>1080.5899999999999</v>
      </c>
      <c r="AF728" s="17">
        <v>1031.44</v>
      </c>
      <c r="AG728" s="17">
        <v>1043.6099999999999</v>
      </c>
      <c r="AH728" s="17">
        <v>1043.6099999999999</v>
      </c>
      <c r="AI728" s="17">
        <v>1043.6099999999999</v>
      </c>
      <c r="AJ728" s="17">
        <v>1040.9100000000001</v>
      </c>
      <c r="AK728" s="17">
        <v>1058.4000000000001</v>
      </c>
      <c r="AL728" s="17">
        <v>1057.42</v>
      </c>
      <c r="AM728" s="17">
        <v>1077.6600000000001</v>
      </c>
      <c r="AN728" s="17">
        <v>1077.6600000000001</v>
      </c>
      <c r="AO728" s="17">
        <v>1092.6099999999999</v>
      </c>
      <c r="AP728" s="17">
        <v>1121.25</v>
      </c>
    </row>
    <row r="729" spans="1:42" x14ac:dyDescent="0.35">
      <c r="A729" s="52"/>
      <c r="B729" s="17">
        <v>953.548</v>
      </c>
      <c r="C729" s="17">
        <v>953.548</v>
      </c>
      <c r="D729" s="17">
        <v>991.654</v>
      </c>
      <c r="E729" s="17">
        <v>981.56899999999996</v>
      </c>
      <c r="F729" s="17">
        <v>986.66099999999994</v>
      </c>
      <c r="G729" s="17">
        <v>1000.32</v>
      </c>
      <c r="H729" s="17">
        <v>1008.82</v>
      </c>
      <c r="I729" s="17">
        <v>972.04700000000003</v>
      </c>
      <c r="J729" s="17">
        <v>968.673</v>
      </c>
      <c r="K729" s="17">
        <v>994.95</v>
      </c>
      <c r="L729" s="17">
        <v>995.07600000000002</v>
      </c>
      <c r="M729" s="17">
        <v>971.13300000000004</v>
      </c>
      <c r="N729" s="17">
        <v>981.02099999999996</v>
      </c>
      <c r="O729" s="17">
        <v>1070.6300000000001</v>
      </c>
      <c r="P729" s="17">
        <v>1035.74</v>
      </c>
      <c r="Q729" s="17">
        <v>1001.88</v>
      </c>
      <c r="R729" s="17">
        <v>1005.04</v>
      </c>
      <c r="S729" s="17">
        <v>1033.26</v>
      </c>
      <c r="T729" s="17">
        <v>1091.08</v>
      </c>
      <c r="U729" s="17">
        <v>1056.6500000000001</v>
      </c>
      <c r="V729" s="17">
        <v>1015.82</v>
      </c>
      <c r="W729" s="17">
        <v>1007.14</v>
      </c>
      <c r="X729" s="17">
        <v>1031.07</v>
      </c>
      <c r="Y729" s="17">
        <v>1020.57</v>
      </c>
      <c r="Z729" s="17">
        <v>1016.3</v>
      </c>
      <c r="AA729" s="17">
        <v>1049.03</v>
      </c>
      <c r="AB729" s="17">
        <v>988.99</v>
      </c>
      <c r="AC729" s="17">
        <v>1059.72</v>
      </c>
      <c r="AD729" s="17">
        <v>1059.96</v>
      </c>
      <c r="AE729" s="17">
        <v>1082.0899999999999</v>
      </c>
      <c r="AF729" s="17">
        <v>1032.9000000000001</v>
      </c>
      <c r="AG729" s="17">
        <v>1044.24</v>
      </c>
      <c r="AH729" s="17">
        <v>1044.24</v>
      </c>
      <c r="AI729" s="17">
        <v>1044.24</v>
      </c>
      <c r="AJ729" s="17">
        <v>1041.31</v>
      </c>
      <c r="AK729" s="17">
        <v>1059.48</v>
      </c>
      <c r="AL729" s="17">
        <v>1057.56</v>
      </c>
      <c r="AM729" s="17">
        <v>1078.68</v>
      </c>
      <c r="AN729" s="17">
        <v>1078.68</v>
      </c>
      <c r="AO729" s="17">
        <v>1093.19</v>
      </c>
      <c r="AP729" s="17">
        <v>1121.6600000000001</v>
      </c>
    </row>
    <row r="730" spans="1:42" x14ac:dyDescent="0.35">
      <c r="A730" s="52"/>
      <c r="B730" s="17">
        <v>954.18799999999999</v>
      </c>
      <c r="C730" s="17">
        <v>954.18799999999999</v>
      </c>
      <c r="D730" s="17">
        <v>994.11699999999996</v>
      </c>
      <c r="E730" s="17">
        <v>982.34100000000001</v>
      </c>
      <c r="F730" s="17">
        <v>987.03099999999995</v>
      </c>
      <c r="G730" s="17">
        <v>1000.83</v>
      </c>
      <c r="H730" s="17">
        <v>1011.92</v>
      </c>
      <c r="I730" s="17">
        <v>972.93600000000004</v>
      </c>
      <c r="J730" s="17">
        <v>968.98299999999995</v>
      </c>
      <c r="K730" s="17">
        <v>996.70899999999995</v>
      </c>
      <c r="L730" s="17">
        <v>997.17399999999998</v>
      </c>
      <c r="M730" s="17">
        <v>972.53</v>
      </c>
      <c r="N730" s="17">
        <v>981.36699999999996</v>
      </c>
      <c r="O730" s="17">
        <v>1074.0999999999999</v>
      </c>
      <c r="P730" s="17">
        <v>1036.29</v>
      </c>
      <c r="Q730" s="17">
        <v>1002.23</v>
      </c>
      <c r="R730" s="17">
        <v>1005.12</v>
      </c>
      <c r="S730" s="17">
        <v>1033.73</v>
      </c>
      <c r="T730" s="17">
        <v>1091.1500000000001</v>
      </c>
      <c r="U730" s="17">
        <v>1058.17</v>
      </c>
      <c r="V730" s="17">
        <v>1018.06</v>
      </c>
      <c r="W730" s="17">
        <v>1007.3</v>
      </c>
      <c r="X730" s="17">
        <v>1033.51</v>
      </c>
      <c r="Y730" s="17">
        <v>1021.39</v>
      </c>
      <c r="Z730" s="17">
        <v>1016.81</v>
      </c>
      <c r="AA730" s="17">
        <v>1049.81</v>
      </c>
      <c r="AB730" s="17">
        <v>989.59299999999996</v>
      </c>
      <c r="AC730" s="17">
        <v>1061.9100000000001</v>
      </c>
      <c r="AD730" s="17">
        <v>1061.6199999999999</v>
      </c>
      <c r="AE730" s="17">
        <v>1082.67</v>
      </c>
      <c r="AF730" s="17">
        <v>1033.01</v>
      </c>
      <c r="AG730" s="17">
        <v>1044.93</v>
      </c>
      <c r="AH730" s="17">
        <v>1044.93</v>
      </c>
      <c r="AI730" s="17">
        <v>1044.93</v>
      </c>
      <c r="AJ730" s="17">
        <v>1041.32</v>
      </c>
      <c r="AK730" s="17">
        <v>1059.5899999999999</v>
      </c>
      <c r="AL730" s="17">
        <v>1058.22</v>
      </c>
      <c r="AM730" s="17">
        <v>1079.3599999999999</v>
      </c>
      <c r="AN730" s="17">
        <v>1079.3599999999999</v>
      </c>
      <c r="AO730" s="17">
        <v>1093.8900000000001</v>
      </c>
      <c r="AP730" s="17">
        <v>1121.8599999999999</v>
      </c>
    </row>
    <row r="731" spans="1:42" x14ac:dyDescent="0.35">
      <c r="A731" s="52"/>
      <c r="B731" s="17">
        <v>954.89300000000003</v>
      </c>
      <c r="C731" s="17">
        <v>954.89300000000003</v>
      </c>
      <c r="D731" s="17">
        <v>999.90800000000002</v>
      </c>
      <c r="E731" s="17">
        <v>983.49800000000005</v>
      </c>
      <c r="F731" s="17">
        <v>987.36699999999996</v>
      </c>
      <c r="G731" s="17">
        <v>1000.89</v>
      </c>
      <c r="H731" s="17">
        <v>1015.12</v>
      </c>
      <c r="I731" s="17">
        <v>973.09299999999996</v>
      </c>
      <c r="J731" s="17">
        <v>971.01099999999997</v>
      </c>
      <c r="K731" s="17">
        <v>997.08699999999999</v>
      </c>
      <c r="L731" s="17">
        <v>1000.1</v>
      </c>
      <c r="M731" s="17">
        <v>972.56200000000001</v>
      </c>
      <c r="N731" s="17">
        <v>983.86099999999999</v>
      </c>
      <c r="O731" s="17">
        <v>1075.3800000000001</v>
      </c>
      <c r="P731" s="17">
        <v>1037.56</v>
      </c>
      <c r="Q731" s="17">
        <v>1002.5</v>
      </c>
      <c r="R731" s="17">
        <v>1005.46</v>
      </c>
      <c r="S731" s="17">
        <v>1036.92</v>
      </c>
      <c r="T731" s="17">
        <v>1091.8399999999999</v>
      </c>
      <c r="U731" s="17">
        <v>1058.98</v>
      </c>
      <c r="V731" s="17">
        <v>1018.49</v>
      </c>
      <c r="W731" s="17">
        <v>1007.68</v>
      </c>
      <c r="X731" s="17">
        <v>1034.29</v>
      </c>
      <c r="Y731" s="17">
        <v>1021.55</v>
      </c>
      <c r="Z731" s="17">
        <v>1017.32</v>
      </c>
      <c r="AA731" s="17">
        <v>1050.83</v>
      </c>
      <c r="AB731" s="17">
        <v>989.702</v>
      </c>
      <c r="AC731" s="17">
        <v>1063.8499999999999</v>
      </c>
      <c r="AD731" s="17">
        <v>1062.1300000000001</v>
      </c>
      <c r="AE731" s="17">
        <v>1083.07</v>
      </c>
      <c r="AF731" s="17">
        <v>1033.1099999999999</v>
      </c>
      <c r="AG731" s="17">
        <v>1045.29</v>
      </c>
      <c r="AH731" s="17">
        <v>1045.29</v>
      </c>
      <c r="AI731" s="17">
        <v>1045.29</v>
      </c>
      <c r="AJ731" s="17">
        <v>1042.7</v>
      </c>
      <c r="AK731" s="17">
        <v>1060.04</v>
      </c>
      <c r="AL731" s="17">
        <v>1058.29</v>
      </c>
      <c r="AM731" s="17">
        <v>1081.6199999999999</v>
      </c>
      <c r="AN731" s="17">
        <v>1081.6199999999999</v>
      </c>
      <c r="AO731" s="17">
        <v>1095.92</v>
      </c>
      <c r="AP731" s="17">
        <v>1121.95</v>
      </c>
    </row>
    <row r="732" spans="1:42" x14ac:dyDescent="0.35">
      <c r="A732" s="52"/>
      <c r="B732" s="17">
        <v>954.98199999999997</v>
      </c>
      <c r="C732" s="17">
        <v>954.98199999999997</v>
      </c>
      <c r="D732" s="17">
        <v>1000.1</v>
      </c>
      <c r="E732" s="17">
        <v>984.24599999999998</v>
      </c>
      <c r="F732" s="17">
        <v>987.66200000000003</v>
      </c>
      <c r="G732" s="17">
        <v>1001.72</v>
      </c>
      <c r="H732" s="17">
        <v>1019.64</v>
      </c>
      <c r="I732" s="17">
        <v>973.21900000000005</v>
      </c>
      <c r="J732" s="17">
        <v>971.28700000000003</v>
      </c>
      <c r="K732" s="17">
        <v>997.30899999999997</v>
      </c>
      <c r="L732" s="17">
        <v>1003</v>
      </c>
      <c r="M732" s="17">
        <v>972.94399999999996</v>
      </c>
      <c r="N732" s="17">
        <v>984.18299999999999</v>
      </c>
      <c r="O732" s="17">
        <v>1076.67</v>
      </c>
      <c r="P732" s="17">
        <v>1038.82</v>
      </c>
      <c r="Q732" s="17">
        <v>1004.95</v>
      </c>
      <c r="R732" s="17">
        <v>1005.98</v>
      </c>
      <c r="S732" s="17">
        <v>1039.8599999999999</v>
      </c>
      <c r="T732" s="17">
        <v>1092.07</v>
      </c>
      <c r="U732" s="17">
        <v>1061.26</v>
      </c>
      <c r="V732" s="17">
        <v>1019.69</v>
      </c>
      <c r="W732" s="17">
        <v>1010.5</v>
      </c>
      <c r="X732" s="17">
        <v>1036.3499999999999</v>
      </c>
      <c r="Y732" s="17">
        <v>1022.29</v>
      </c>
      <c r="Z732" s="17">
        <v>1020.22</v>
      </c>
      <c r="AA732" s="17">
        <v>1050.8399999999999</v>
      </c>
      <c r="AB732" s="17">
        <v>990.77599999999995</v>
      </c>
      <c r="AC732" s="17">
        <v>1064.4000000000001</v>
      </c>
      <c r="AD732" s="17">
        <v>1062.18</v>
      </c>
      <c r="AE732" s="17">
        <v>1083.1099999999999</v>
      </c>
      <c r="AF732" s="17">
        <v>1033.25</v>
      </c>
      <c r="AG732" s="17">
        <v>1045.6500000000001</v>
      </c>
      <c r="AH732" s="17">
        <v>1045.6500000000001</v>
      </c>
      <c r="AI732" s="17">
        <v>1045.6500000000001</v>
      </c>
      <c r="AJ732" s="17">
        <v>1042.93</v>
      </c>
      <c r="AK732" s="17">
        <v>1060.6099999999999</v>
      </c>
      <c r="AL732" s="17">
        <v>1058.3800000000001</v>
      </c>
      <c r="AM732" s="17">
        <v>1081.92</v>
      </c>
      <c r="AN732" s="17">
        <v>1081.92</v>
      </c>
      <c r="AO732" s="17">
        <v>1097.1199999999999</v>
      </c>
      <c r="AP732" s="17">
        <v>1121.99</v>
      </c>
    </row>
    <row r="733" spans="1:42" x14ac:dyDescent="0.35">
      <c r="A733" s="52"/>
      <c r="B733" s="17">
        <v>955.89200000000005</v>
      </c>
      <c r="C733" s="17">
        <v>955.89200000000005</v>
      </c>
      <c r="D733" s="17">
        <v>1001.52</v>
      </c>
      <c r="E733" s="17">
        <v>984.39800000000002</v>
      </c>
      <c r="F733" s="17">
        <v>988.13099999999997</v>
      </c>
      <c r="G733" s="17">
        <v>1002.91</v>
      </c>
      <c r="H733" s="17">
        <v>1019.96</v>
      </c>
      <c r="I733" s="17">
        <v>973.54600000000005</v>
      </c>
      <c r="J733" s="17">
        <v>971.71900000000005</v>
      </c>
      <c r="K733" s="17">
        <v>997.54600000000005</v>
      </c>
      <c r="L733" s="17">
        <v>1008.96</v>
      </c>
      <c r="M733" s="17">
        <v>974.99400000000003</v>
      </c>
      <c r="N733" s="17">
        <v>985.45</v>
      </c>
      <c r="O733" s="17">
        <v>1078.04</v>
      </c>
      <c r="P733" s="17">
        <v>1040.01</v>
      </c>
      <c r="Q733" s="17">
        <v>1005.54</v>
      </c>
      <c r="R733" s="17">
        <v>1006.63</v>
      </c>
      <c r="S733" s="17">
        <v>1042.0899999999999</v>
      </c>
      <c r="T733" s="17">
        <v>1092.83</v>
      </c>
      <c r="U733" s="17">
        <v>1062.4000000000001</v>
      </c>
      <c r="V733" s="17">
        <v>1020.16</v>
      </c>
      <c r="W733" s="17">
        <v>1012.42</v>
      </c>
      <c r="X733" s="17">
        <v>1038.43</v>
      </c>
      <c r="Y733" s="17">
        <v>1022.78</v>
      </c>
      <c r="Z733" s="17">
        <v>1020.22</v>
      </c>
      <c r="AA733" s="17">
        <v>1050.93</v>
      </c>
      <c r="AB733" s="17">
        <v>991.39499999999998</v>
      </c>
      <c r="AC733" s="17">
        <v>1064.49</v>
      </c>
      <c r="AD733" s="17">
        <v>1063.3599999999999</v>
      </c>
      <c r="AE733" s="17">
        <v>1085.04</v>
      </c>
      <c r="AF733" s="17">
        <v>1036.1300000000001</v>
      </c>
      <c r="AG733" s="17">
        <v>1047.03</v>
      </c>
      <c r="AH733" s="17">
        <v>1047.03</v>
      </c>
      <c r="AI733" s="17">
        <v>1047.03</v>
      </c>
      <c r="AJ733" s="17">
        <v>1043.18</v>
      </c>
      <c r="AK733" s="17">
        <v>1062.6500000000001</v>
      </c>
      <c r="AL733" s="17">
        <v>1058.67</v>
      </c>
      <c r="AM733" s="17">
        <v>1083.18</v>
      </c>
      <c r="AN733" s="17">
        <v>1083.18</v>
      </c>
      <c r="AO733" s="17">
        <v>1097.33</v>
      </c>
      <c r="AP733" s="17">
        <v>1122</v>
      </c>
    </row>
    <row r="734" spans="1:42" x14ac:dyDescent="0.35">
      <c r="A734" s="52"/>
      <c r="B734" s="17">
        <v>955.99800000000005</v>
      </c>
      <c r="C734" s="17">
        <v>955.99800000000005</v>
      </c>
      <c r="D734" s="17">
        <v>1002.2</v>
      </c>
      <c r="E734" s="17">
        <v>984.89300000000003</v>
      </c>
      <c r="F734" s="17">
        <v>988.41</v>
      </c>
      <c r="G734" s="17">
        <v>1005.03</v>
      </c>
      <c r="H734" s="17">
        <v>1021.69</v>
      </c>
      <c r="I734" s="17">
        <v>974.77</v>
      </c>
      <c r="J734" s="17">
        <v>972.67899999999997</v>
      </c>
      <c r="K734" s="17">
        <v>998.03899999999999</v>
      </c>
      <c r="L734" s="17">
        <v>1008.96</v>
      </c>
      <c r="M734" s="17">
        <v>975.64</v>
      </c>
      <c r="N734" s="17">
        <v>985.56899999999996</v>
      </c>
      <c r="O734" s="17">
        <v>1078.53</v>
      </c>
      <c r="P734" s="17">
        <v>1041.3800000000001</v>
      </c>
      <c r="Q734" s="17">
        <v>1005.64</v>
      </c>
      <c r="R734" s="17">
        <v>1008.94</v>
      </c>
      <c r="S734" s="17">
        <v>1044.9000000000001</v>
      </c>
      <c r="T734" s="17">
        <v>1094.5899999999999</v>
      </c>
      <c r="U734" s="17">
        <v>1066.8599999999999</v>
      </c>
      <c r="V734" s="17">
        <v>1020.84</v>
      </c>
      <c r="W734" s="17">
        <v>1013.69</v>
      </c>
      <c r="X734" s="17">
        <v>1041.1199999999999</v>
      </c>
      <c r="Y734" s="17">
        <v>1024.53</v>
      </c>
      <c r="Z734" s="17">
        <v>1020.65</v>
      </c>
      <c r="AA734" s="17">
        <v>1051.56</v>
      </c>
      <c r="AB734" s="17">
        <v>991.99300000000005</v>
      </c>
      <c r="AC734" s="17">
        <v>1066.33</v>
      </c>
      <c r="AD734" s="17">
        <v>1063.68</v>
      </c>
      <c r="AE734" s="17">
        <v>1085.32</v>
      </c>
      <c r="AF734" s="17">
        <v>1037.32</v>
      </c>
      <c r="AG734" s="17">
        <v>1047.1300000000001</v>
      </c>
      <c r="AH734" s="17">
        <v>1047.1300000000001</v>
      </c>
      <c r="AI734" s="17">
        <v>1047.1300000000001</v>
      </c>
      <c r="AJ734" s="17">
        <v>1043.6099999999999</v>
      </c>
      <c r="AK734" s="17">
        <v>1062.9000000000001</v>
      </c>
      <c r="AL734" s="17">
        <v>1060.1600000000001</v>
      </c>
      <c r="AM734" s="17">
        <v>1083.21</v>
      </c>
      <c r="AN734" s="17">
        <v>1083.21</v>
      </c>
      <c r="AO734" s="17">
        <v>1097.6500000000001</v>
      </c>
      <c r="AP734" s="17">
        <v>1122.02</v>
      </c>
    </row>
    <row r="735" spans="1:42" x14ac:dyDescent="0.35">
      <c r="A735" s="52"/>
      <c r="B735" s="17">
        <v>958.26700000000005</v>
      </c>
      <c r="C735" s="17">
        <v>958.26700000000005</v>
      </c>
      <c r="D735" s="17">
        <v>1004.68</v>
      </c>
      <c r="E735" s="17">
        <v>985.48</v>
      </c>
      <c r="F735" s="17">
        <v>989</v>
      </c>
      <c r="G735" s="17">
        <v>1005.9</v>
      </c>
      <c r="H735" s="17">
        <v>1022.32</v>
      </c>
      <c r="I735" s="17">
        <v>974.93799999999999</v>
      </c>
      <c r="J735" s="17">
        <v>972.72299999999996</v>
      </c>
      <c r="K735" s="17">
        <v>998.63400000000001</v>
      </c>
      <c r="L735" s="17">
        <v>1012.22</v>
      </c>
      <c r="M735" s="17">
        <v>976.01400000000001</v>
      </c>
      <c r="N735" s="17">
        <v>988.37199999999996</v>
      </c>
      <c r="O735" s="17">
        <v>1079.6199999999999</v>
      </c>
      <c r="P735" s="17">
        <v>1041.5</v>
      </c>
      <c r="Q735" s="17">
        <v>1005.79</v>
      </c>
      <c r="R735" s="17">
        <v>1010.07</v>
      </c>
      <c r="S735" s="17">
        <v>1045.83</v>
      </c>
      <c r="T735" s="17">
        <v>1096.3399999999999</v>
      </c>
      <c r="U735" s="17">
        <v>1077.6600000000001</v>
      </c>
      <c r="V735" s="17">
        <v>1020.95</v>
      </c>
      <c r="W735" s="17">
        <v>1013.74</v>
      </c>
      <c r="X735" s="17">
        <v>1042.07</v>
      </c>
      <c r="Y735" s="17">
        <v>1027.43</v>
      </c>
      <c r="Z735" s="17">
        <v>1022.81</v>
      </c>
      <c r="AA735" s="17">
        <v>1051.97</v>
      </c>
      <c r="AB735" s="17">
        <v>993.73800000000006</v>
      </c>
      <c r="AC735" s="17">
        <v>1067.1300000000001</v>
      </c>
      <c r="AD735" s="17">
        <v>1065.79</v>
      </c>
      <c r="AE735" s="17">
        <v>1085.74</v>
      </c>
      <c r="AF735" s="17">
        <v>1038.46</v>
      </c>
      <c r="AG735" s="17">
        <v>1048.3599999999999</v>
      </c>
      <c r="AH735" s="17">
        <v>1048.3599999999999</v>
      </c>
      <c r="AI735" s="17">
        <v>1048.3599999999999</v>
      </c>
      <c r="AJ735" s="17">
        <v>1045.29</v>
      </c>
      <c r="AK735" s="17">
        <v>1063.1500000000001</v>
      </c>
      <c r="AL735" s="17">
        <v>1060.55</v>
      </c>
      <c r="AM735" s="17">
        <v>1084.58</v>
      </c>
      <c r="AN735" s="17">
        <v>1084.58</v>
      </c>
      <c r="AO735" s="17">
        <v>1097.96</v>
      </c>
      <c r="AP735" s="17">
        <v>1122.24</v>
      </c>
    </row>
    <row r="736" spans="1:42" x14ac:dyDescent="0.35">
      <c r="A736" s="52"/>
      <c r="B736" s="17">
        <v>958.59699999999998</v>
      </c>
      <c r="C736" s="17">
        <v>958.59699999999998</v>
      </c>
      <c r="D736" s="17">
        <v>1005.43</v>
      </c>
      <c r="E736" s="17">
        <v>985.86800000000005</v>
      </c>
      <c r="F736" s="17">
        <v>989.54</v>
      </c>
      <c r="G736" s="17">
        <v>1008.28</v>
      </c>
      <c r="H736" s="17">
        <v>1023.05</v>
      </c>
      <c r="I736" s="17">
        <v>976.88400000000001</v>
      </c>
      <c r="J736" s="17">
        <v>973.21600000000001</v>
      </c>
      <c r="K736" s="17">
        <v>999.40599999999995</v>
      </c>
      <c r="L736" s="17">
        <v>1012.81</v>
      </c>
      <c r="M736" s="17">
        <v>981.09799999999996</v>
      </c>
      <c r="N736" s="17">
        <v>992.71799999999996</v>
      </c>
      <c r="O736" s="17">
        <v>1082.33</v>
      </c>
      <c r="P736" s="17">
        <v>1044.32</v>
      </c>
      <c r="Q736" s="17">
        <v>1006.66</v>
      </c>
      <c r="R736" s="17">
        <v>1011.52</v>
      </c>
      <c r="S736" s="17">
        <v>1049.1400000000001</v>
      </c>
      <c r="T736" s="17">
        <v>1096.7</v>
      </c>
      <c r="U736" s="17">
        <v>1082.1400000000001</v>
      </c>
      <c r="V736" s="17">
        <v>1026.5899999999999</v>
      </c>
      <c r="W736" s="17">
        <v>1014.64</v>
      </c>
      <c r="X736" s="17">
        <v>1045.02</v>
      </c>
      <c r="Y736" s="17">
        <v>1028.28</v>
      </c>
      <c r="Z736" s="17">
        <v>1023.52</v>
      </c>
      <c r="AA736" s="17">
        <v>1052.58</v>
      </c>
      <c r="AB736" s="17">
        <v>994.60900000000004</v>
      </c>
      <c r="AC736" s="17">
        <v>1068.3800000000001</v>
      </c>
      <c r="AD736" s="17">
        <v>1065.8800000000001</v>
      </c>
      <c r="AE736" s="17">
        <v>1086.01</v>
      </c>
      <c r="AF736" s="17">
        <v>1039.6500000000001</v>
      </c>
      <c r="AG736" s="17">
        <v>1048.42</v>
      </c>
      <c r="AH736" s="17">
        <v>1048.42</v>
      </c>
      <c r="AI736" s="17">
        <v>1048.42</v>
      </c>
      <c r="AJ736" s="17">
        <v>1047.47</v>
      </c>
      <c r="AK736" s="17">
        <v>1063.92</v>
      </c>
      <c r="AL736" s="17">
        <v>1060.95</v>
      </c>
      <c r="AM736" s="17">
        <v>1084.99</v>
      </c>
      <c r="AN736" s="17">
        <v>1084.99</v>
      </c>
      <c r="AO736" s="17">
        <v>1098.75</v>
      </c>
      <c r="AP736" s="17">
        <v>1122.99</v>
      </c>
    </row>
    <row r="737" spans="1:42" x14ac:dyDescent="0.35">
      <c r="A737" s="52"/>
      <c r="B737" s="17">
        <v>958.87199999999996</v>
      </c>
      <c r="C737" s="17">
        <v>958.87199999999996</v>
      </c>
      <c r="D737" s="17">
        <v>1013.93</v>
      </c>
      <c r="E737" s="17">
        <v>986.50099999999998</v>
      </c>
      <c r="F737" s="17">
        <v>992.47699999999998</v>
      </c>
      <c r="G737" s="17">
        <v>1009.18</v>
      </c>
      <c r="H737" s="17">
        <v>1024.8900000000001</v>
      </c>
      <c r="I737" s="17">
        <v>977.37099999999998</v>
      </c>
      <c r="J737" s="17">
        <v>973.56500000000005</v>
      </c>
      <c r="K737" s="17">
        <v>999.52700000000004</v>
      </c>
      <c r="L737" s="17">
        <v>1016.07</v>
      </c>
      <c r="M737" s="17">
        <v>982.38199999999995</v>
      </c>
      <c r="N737" s="17">
        <v>993.46</v>
      </c>
      <c r="O737" s="17">
        <v>1082.8</v>
      </c>
      <c r="P737" s="17">
        <v>1044.52</v>
      </c>
      <c r="Q737" s="17">
        <v>1007.79</v>
      </c>
      <c r="R737" s="17">
        <v>1011.58</v>
      </c>
      <c r="S737" s="17">
        <v>1051</v>
      </c>
      <c r="T737" s="17">
        <v>1098.52</v>
      </c>
      <c r="U737" s="17">
        <v>1083.28</v>
      </c>
      <c r="V737" s="17">
        <v>1031.3399999999999</v>
      </c>
      <c r="W737" s="17">
        <v>1016.06</v>
      </c>
      <c r="X737" s="17">
        <v>1048.0999999999999</v>
      </c>
      <c r="Y737" s="17">
        <v>1031.3499999999999</v>
      </c>
      <c r="Z737" s="17">
        <v>1028.71</v>
      </c>
      <c r="AA737" s="17">
        <v>1052.68</v>
      </c>
      <c r="AB737" s="17">
        <v>997.31700000000001</v>
      </c>
      <c r="AC737" s="17">
        <v>1068.69</v>
      </c>
      <c r="AD737" s="17">
        <v>1065.92</v>
      </c>
      <c r="AE737" s="17">
        <v>1086.49</v>
      </c>
      <c r="AF737" s="17">
        <v>1040.07</v>
      </c>
      <c r="AG737" s="17">
        <v>1049.49</v>
      </c>
      <c r="AH737" s="17">
        <v>1049.49</v>
      </c>
      <c r="AI737" s="17">
        <v>1049.49</v>
      </c>
      <c r="AJ737" s="17">
        <v>1047.49</v>
      </c>
      <c r="AK737" s="17">
        <v>1063.93</v>
      </c>
      <c r="AL737" s="17">
        <v>1062.04</v>
      </c>
      <c r="AM737" s="17">
        <v>1085.77</v>
      </c>
      <c r="AN737" s="17">
        <v>1085.77</v>
      </c>
      <c r="AO737" s="17">
        <v>1099.51</v>
      </c>
      <c r="AP737" s="17">
        <v>1123.71</v>
      </c>
    </row>
    <row r="738" spans="1:42" x14ac:dyDescent="0.35">
      <c r="A738" s="52"/>
      <c r="B738" s="17">
        <v>959.43</v>
      </c>
      <c r="C738" s="17">
        <v>959.43</v>
      </c>
      <c r="D738" s="17">
        <v>1015.78</v>
      </c>
      <c r="E738" s="17">
        <v>986.54200000000003</v>
      </c>
      <c r="F738" s="17">
        <v>994.21699999999998</v>
      </c>
      <c r="G738" s="17">
        <v>1010.12</v>
      </c>
      <c r="H738" s="17">
        <v>1028.04</v>
      </c>
      <c r="I738" s="17">
        <v>978.13099999999997</v>
      </c>
      <c r="J738" s="17">
        <v>975.49699999999996</v>
      </c>
      <c r="K738" s="17">
        <v>999.97799999999995</v>
      </c>
      <c r="L738" s="17">
        <v>1016.84</v>
      </c>
      <c r="M738" s="17">
        <v>982.48</v>
      </c>
      <c r="N738" s="17">
        <v>993.62</v>
      </c>
      <c r="O738" s="17">
        <v>1083.72</v>
      </c>
      <c r="P738" s="17">
        <v>1044.73</v>
      </c>
      <c r="Q738" s="17">
        <v>1009.03</v>
      </c>
      <c r="R738" s="17">
        <v>1011.8</v>
      </c>
      <c r="S738" s="17">
        <v>1052.76</v>
      </c>
      <c r="T738" s="17">
        <v>1099.8800000000001</v>
      </c>
      <c r="U738" s="17">
        <v>1084.7</v>
      </c>
      <c r="V738" s="17">
        <v>1033.32</v>
      </c>
      <c r="W738" s="17">
        <v>1016.06</v>
      </c>
      <c r="X738" s="17">
        <v>1056.43</v>
      </c>
      <c r="Y738" s="17">
        <v>1035.6199999999999</v>
      </c>
      <c r="Z738" s="17">
        <v>1029.45</v>
      </c>
      <c r="AA738" s="17">
        <v>1052.8399999999999</v>
      </c>
      <c r="AB738" s="17">
        <v>998.13800000000003</v>
      </c>
      <c r="AC738" s="17">
        <v>1070.07</v>
      </c>
      <c r="AD738" s="17">
        <v>1066.44</v>
      </c>
      <c r="AE738" s="17">
        <v>1087.3800000000001</v>
      </c>
      <c r="AF738" s="17">
        <v>1040.53</v>
      </c>
      <c r="AG738" s="17">
        <v>1050.2</v>
      </c>
      <c r="AH738" s="17">
        <v>1050.2</v>
      </c>
      <c r="AI738" s="17">
        <v>1050.2</v>
      </c>
      <c r="AJ738" s="17">
        <v>1048.01</v>
      </c>
      <c r="AK738" s="17">
        <v>1064.5</v>
      </c>
      <c r="AL738" s="17">
        <v>1062.1400000000001</v>
      </c>
      <c r="AM738" s="17">
        <v>1085.9000000000001</v>
      </c>
      <c r="AN738" s="17">
        <v>1085.9000000000001</v>
      </c>
      <c r="AO738" s="17">
        <v>1100.43</v>
      </c>
      <c r="AP738" s="17">
        <v>1124.92</v>
      </c>
    </row>
    <row r="739" spans="1:42" x14ac:dyDescent="0.35">
      <c r="A739" s="52"/>
      <c r="B739" s="17">
        <v>959.94500000000005</v>
      </c>
      <c r="C739" s="17">
        <v>959.94500000000005</v>
      </c>
      <c r="D739" s="17">
        <v>1016.4</v>
      </c>
      <c r="E739" s="17">
        <v>987.04499999999996</v>
      </c>
      <c r="F739" s="17">
        <v>996.78399999999999</v>
      </c>
      <c r="G739" s="17">
        <v>1011.44</v>
      </c>
      <c r="H739" s="17">
        <v>1028.17</v>
      </c>
      <c r="I739" s="17">
        <v>978.13300000000004</v>
      </c>
      <c r="J739" s="17">
        <v>976.13</v>
      </c>
      <c r="K739" s="17">
        <v>1002.29</v>
      </c>
      <c r="L739" s="17">
        <v>1018.89</v>
      </c>
      <c r="M739" s="17">
        <v>982.81100000000004</v>
      </c>
      <c r="N739" s="17">
        <v>994.65899999999999</v>
      </c>
      <c r="O739" s="17">
        <v>1083.8800000000001</v>
      </c>
      <c r="P739" s="17">
        <v>1045.1099999999999</v>
      </c>
      <c r="Q739" s="17">
        <v>1011.33</v>
      </c>
      <c r="R739" s="17">
        <v>1014.08</v>
      </c>
      <c r="S739" s="17">
        <v>1053.55</v>
      </c>
      <c r="T739" s="17">
        <v>1100.8</v>
      </c>
      <c r="U739" s="17">
        <v>1084.7</v>
      </c>
      <c r="V739" s="17">
        <v>1035.5</v>
      </c>
      <c r="W739" s="17">
        <v>1026.57</v>
      </c>
      <c r="X739" s="17">
        <v>1061.3800000000001</v>
      </c>
      <c r="Y739" s="17">
        <v>1036.74</v>
      </c>
      <c r="Z739" s="17">
        <v>1030.29</v>
      </c>
      <c r="AA739" s="17">
        <v>1054.28</v>
      </c>
      <c r="AB739" s="17">
        <v>1000.56</v>
      </c>
      <c r="AC739" s="17">
        <v>1070.33</v>
      </c>
      <c r="AD739" s="17">
        <v>1069.0899999999999</v>
      </c>
      <c r="AE739" s="17">
        <v>1088.48</v>
      </c>
      <c r="AF739" s="17">
        <v>1041.54</v>
      </c>
      <c r="AG739" s="17">
        <v>1050.2</v>
      </c>
      <c r="AH739" s="17">
        <v>1050.2</v>
      </c>
      <c r="AI739" s="17">
        <v>1050.2</v>
      </c>
      <c r="AJ739" s="17">
        <v>1048.75</v>
      </c>
      <c r="AK739" s="17">
        <v>1065.54</v>
      </c>
      <c r="AL739" s="17">
        <v>1062.43</v>
      </c>
      <c r="AM739" s="17">
        <v>1086.8499999999999</v>
      </c>
      <c r="AN739" s="17">
        <v>1086.8499999999999</v>
      </c>
      <c r="AO739" s="17">
        <v>1101.18</v>
      </c>
      <c r="AP739" s="17">
        <v>1126.32</v>
      </c>
    </row>
    <row r="740" spans="1:42" x14ac:dyDescent="0.35">
      <c r="A740" s="52"/>
      <c r="B740" s="17">
        <v>960.26400000000001</v>
      </c>
      <c r="C740" s="17">
        <v>960.26400000000001</v>
      </c>
      <c r="D740" s="17">
        <v>1017.65</v>
      </c>
      <c r="E740" s="17">
        <v>987.31500000000005</v>
      </c>
      <c r="F740" s="17">
        <v>997.08199999999999</v>
      </c>
      <c r="G740" s="17">
        <v>1016.76</v>
      </c>
      <c r="H740" s="17">
        <v>1028.98</v>
      </c>
      <c r="I740" s="17">
        <v>979.21699999999998</v>
      </c>
      <c r="J740" s="17">
        <v>976.23699999999997</v>
      </c>
      <c r="K740" s="17">
        <v>1002.62</v>
      </c>
      <c r="L740" s="17">
        <v>1019.68</v>
      </c>
      <c r="M740" s="17">
        <v>983.62400000000002</v>
      </c>
      <c r="N740" s="17">
        <v>995.14300000000003</v>
      </c>
      <c r="O740" s="17">
        <v>1085.57</v>
      </c>
      <c r="P740" s="17">
        <v>1046.97</v>
      </c>
      <c r="Q740" s="17">
        <v>1012.21</v>
      </c>
      <c r="R740" s="17">
        <v>1014.4</v>
      </c>
      <c r="S740" s="17">
        <v>1058.8800000000001</v>
      </c>
      <c r="T740" s="17">
        <v>1101.02</v>
      </c>
      <c r="U740" s="17">
        <v>1088.3699999999999</v>
      </c>
      <c r="V740" s="17">
        <v>1036.3699999999999</v>
      </c>
      <c r="W740" s="17">
        <v>1027.02</v>
      </c>
      <c r="X740" s="17">
        <v>1061.6600000000001</v>
      </c>
      <c r="Y740" s="17">
        <v>1038.78</v>
      </c>
      <c r="Z740" s="17">
        <v>1031.27</v>
      </c>
      <c r="AA740" s="17">
        <v>1054.3399999999999</v>
      </c>
      <c r="AB740" s="17">
        <v>1000.63</v>
      </c>
      <c r="AC740" s="17">
        <v>1070.79</v>
      </c>
      <c r="AD740" s="17">
        <v>1070.31</v>
      </c>
      <c r="AE740" s="17">
        <v>1088.74</v>
      </c>
      <c r="AF740" s="17">
        <v>1042.06</v>
      </c>
      <c r="AG740" s="17">
        <v>1050.57</v>
      </c>
      <c r="AH740" s="17">
        <v>1050.57</v>
      </c>
      <c r="AI740" s="17">
        <v>1050.57</v>
      </c>
      <c r="AJ740" s="17">
        <v>1049.1099999999999</v>
      </c>
      <c r="AK740" s="17">
        <v>1068.49</v>
      </c>
      <c r="AL740" s="17">
        <v>1063.97</v>
      </c>
      <c r="AM740" s="17">
        <v>1087.24</v>
      </c>
      <c r="AN740" s="17">
        <v>1087.24</v>
      </c>
      <c r="AO740" s="17">
        <v>1101.19</v>
      </c>
      <c r="AP740" s="17">
        <v>1126.52</v>
      </c>
    </row>
    <row r="741" spans="1:42" x14ac:dyDescent="0.35">
      <c r="A741" s="52"/>
      <c r="B741" s="17">
        <v>961.12300000000005</v>
      </c>
      <c r="C741" s="17">
        <v>961.12300000000005</v>
      </c>
      <c r="D741" s="17">
        <v>1017.94</v>
      </c>
      <c r="E741" s="17">
        <v>987.95</v>
      </c>
      <c r="F741" s="17">
        <v>997.54300000000001</v>
      </c>
      <c r="G741" s="17">
        <v>1018.79</v>
      </c>
      <c r="H741" s="17">
        <v>1030.78</v>
      </c>
      <c r="I741" s="17">
        <v>979.71699999999998</v>
      </c>
      <c r="J741" s="17">
        <v>976.30100000000004</v>
      </c>
      <c r="K741" s="17">
        <v>1004.06</v>
      </c>
      <c r="L741" s="17">
        <v>1020.25</v>
      </c>
      <c r="M741" s="17">
        <v>983.99300000000005</v>
      </c>
      <c r="N741" s="17">
        <v>996.54200000000003</v>
      </c>
      <c r="O741" s="17">
        <v>1086.97</v>
      </c>
      <c r="P741" s="17">
        <v>1048.81</v>
      </c>
      <c r="Q741" s="17">
        <v>1013.76</v>
      </c>
      <c r="R741" s="17">
        <v>1015.24</v>
      </c>
      <c r="S741" s="17">
        <v>1073.57</v>
      </c>
      <c r="T741" s="17">
        <v>1104.22</v>
      </c>
      <c r="U741" s="17">
        <v>1088.6500000000001</v>
      </c>
      <c r="V741" s="17">
        <v>1037.1400000000001</v>
      </c>
      <c r="W741" s="17">
        <v>1029.1300000000001</v>
      </c>
      <c r="X741" s="17">
        <v>1064.72</v>
      </c>
      <c r="Y741" s="17">
        <v>1039.9000000000001</v>
      </c>
      <c r="Z741" s="17">
        <v>1032.03</v>
      </c>
      <c r="AA741" s="17">
        <v>1058.46</v>
      </c>
      <c r="AB741" s="17">
        <v>1002.24</v>
      </c>
      <c r="AC741" s="17">
        <v>1071.6099999999999</v>
      </c>
      <c r="AD741" s="17">
        <v>1070.73</v>
      </c>
      <c r="AE741" s="17">
        <v>1089.33</v>
      </c>
      <c r="AF741" s="17">
        <v>1042.52</v>
      </c>
      <c r="AG741" s="17">
        <v>1051.3499999999999</v>
      </c>
      <c r="AH741" s="17">
        <v>1051.3499999999999</v>
      </c>
      <c r="AI741" s="17">
        <v>1051.3499999999999</v>
      </c>
      <c r="AJ741" s="17">
        <v>1050.25</v>
      </c>
      <c r="AK741" s="17">
        <v>1072.98</v>
      </c>
      <c r="AL741" s="17">
        <v>1065.74</v>
      </c>
      <c r="AM741" s="17">
        <v>1087.42</v>
      </c>
      <c r="AN741" s="17">
        <v>1087.42</v>
      </c>
      <c r="AO741" s="17">
        <v>1101.5</v>
      </c>
      <c r="AP741" s="17">
        <v>1127.33</v>
      </c>
    </row>
    <row r="742" spans="1:42" x14ac:dyDescent="0.35">
      <c r="A742" s="52"/>
      <c r="B742" s="17">
        <v>962.05200000000002</v>
      </c>
      <c r="C742" s="17">
        <v>962.05200000000002</v>
      </c>
      <c r="D742" s="17">
        <v>1018.92</v>
      </c>
      <c r="E742" s="17">
        <v>988.64400000000001</v>
      </c>
      <c r="F742" s="17">
        <v>998.29</v>
      </c>
      <c r="G742" s="17">
        <v>1020.4</v>
      </c>
      <c r="H742" s="17">
        <v>1031.06</v>
      </c>
      <c r="I742" s="17">
        <v>980.10400000000004</v>
      </c>
      <c r="J742" s="17">
        <v>976.62400000000002</v>
      </c>
      <c r="K742" s="17">
        <v>1004.22</v>
      </c>
      <c r="L742" s="17">
        <v>1022.55</v>
      </c>
      <c r="M742" s="17">
        <v>984.44</v>
      </c>
      <c r="N742" s="17">
        <v>1003.84</v>
      </c>
      <c r="O742" s="17">
        <v>1088.03</v>
      </c>
      <c r="P742" s="17">
        <v>1050.24</v>
      </c>
      <c r="Q742" s="17">
        <v>1016.99</v>
      </c>
      <c r="R742" s="17">
        <v>1015.67</v>
      </c>
      <c r="S742" s="17">
        <v>1074.9000000000001</v>
      </c>
      <c r="T742" s="17">
        <v>1108.55</v>
      </c>
      <c r="U742" s="17">
        <v>1099.6199999999999</v>
      </c>
      <c r="V742" s="17">
        <v>1040.7</v>
      </c>
      <c r="W742" s="17">
        <v>1034.94</v>
      </c>
      <c r="X742" s="17">
        <v>1065.27</v>
      </c>
      <c r="Y742" s="17">
        <v>1042.22</v>
      </c>
      <c r="Z742" s="17">
        <v>1032.8699999999999</v>
      </c>
      <c r="AA742" s="17">
        <v>1059.1199999999999</v>
      </c>
      <c r="AB742" s="17">
        <v>1004.94</v>
      </c>
      <c r="AC742" s="17">
        <v>1073</v>
      </c>
      <c r="AD742" s="17">
        <v>1071.44</v>
      </c>
      <c r="AE742" s="17">
        <v>1089.43</v>
      </c>
      <c r="AF742" s="17">
        <v>1042.78</v>
      </c>
      <c r="AG742" s="17">
        <v>1053.04</v>
      </c>
      <c r="AH742" s="17">
        <v>1053.04</v>
      </c>
      <c r="AI742" s="17">
        <v>1053.04</v>
      </c>
      <c r="AJ742" s="17">
        <v>1050.32</v>
      </c>
      <c r="AK742" s="17">
        <v>1073.49</v>
      </c>
      <c r="AL742" s="17">
        <v>1065.94</v>
      </c>
      <c r="AM742" s="17">
        <v>1091.57</v>
      </c>
      <c r="AN742" s="17">
        <v>1091.57</v>
      </c>
      <c r="AO742" s="17">
        <v>1102.68</v>
      </c>
      <c r="AP742" s="17">
        <v>1128.7</v>
      </c>
    </row>
    <row r="743" spans="1:42" x14ac:dyDescent="0.35">
      <c r="A743" s="52"/>
      <c r="B743" s="17">
        <v>962.26</v>
      </c>
      <c r="C743" s="17">
        <v>962.26</v>
      </c>
      <c r="D743" s="17">
        <v>1019.09</v>
      </c>
      <c r="E743" s="17">
        <v>989.60900000000004</v>
      </c>
      <c r="F743" s="17">
        <v>999.69799999999998</v>
      </c>
      <c r="G743" s="17">
        <v>1021.01</v>
      </c>
      <c r="H743" s="17">
        <v>1031.95</v>
      </c>
      <c r="I743" s="17">
        <v>980.85900000000004</v>
      </c>
      <c r="J743" s="17">
        <v>977.80399999999997</v>
      </c>
      <c r="K743" s="17">
        <v>1005.14</v>
      </c>
      <c r="L743" s="17">
        <v>1023.36</v>
      </c>
      <c r="M743" s="17">
        <v>985.995</v>
      </c>
      <c r="N743" s="17">
        <v>1006.33</v>
      </c>
      <c r="O743" s="17">
        <v>1091.33</v>
      </c>
      <c r="P743" s="17">
        <v>1051.18</v>
      </c>
      <c r="Q743" s="17">
        <v>1022.83</v>
      </c>
      <c r="R743" s="17">
        <v>1017.78</v>
      </c>
      <c r="S743" s="17">
        <v>1082.28</v>
      </c>
      <c r="T743" s="17">
        <v>1110.24</v>
      </c>
      <c r="U743" s="17">
        <v>1102.29</v>
      </c>
      <c r="V743" s="17">
        <v>1045.4100000000001</v>
      </c>
      <c r="W743" s="17">
        <v>1037.83</v>
      </c>
      <c r="X743" s="17">
        <v>1065.6400000000001</v>
      </c>
      <c r="Y743" s="17">
        <v>1042.83</v>
      </c>
      <c r="Z743" s="17">
        <v>1033.72</v>
      </c>
      <c r="AA743" s="17">
        <v>1059.3800000000001</v>
      </c>
      <c r="AB743" s="17">
        <v>1005.75</v>
      </c>
      <c r="AC743" s="17">
        <v>1075.5</v>
      </c>
      <c r="AD743" s="17">
        <v>1071.67</v>
      </c>
      <c r="AE743" s="17">
        <v>1089.55</v>
      </c>
      <c r="AF743" s="17">
        <v>1043.3399999999999</v>
      </c>
      <c r="AG743" s="17">
        <v>1055.04</v>
      </c>
      <c r="AH743" s="17">
        <v>1055.04</v>
      </c>
      <c r="AI743" s="17">
        <v>1055.04</v>
      </c>
      <c r="AJ743" s="17">
        <v>1050.94</v>
      </c>
      <c r="AK743" s="17">
        <v>1073.9100000000001</v>
      </c>
      <c r="AL743" s="17">
        <v>1067.4000000000001</v>
      </c>
      <c r="AM743" s="17">
        <v>1092.06</v>
      </c>
      <c r="AN743" s="17">
        <v>1092.06</v>
      </c>
      <c r="AO743" s="17">
        <v>1104.8</v>
      </c>
      <c r="AP743" s="17">
        <v>1129.31</v>
      </c>
    </row>
    <row r="744" spans="1:42" x14ac:dyDescent="0.35">
      <c r="A744" s="52"/>
      <c r="B744" s="17">
        <v>962.31600000000003</v>
      </c>
      <c r="C744" s="17">
        <v>962.31600000000003</v>
      </c>
      <c r="D744" s="17">
        <v>1020.98</v>
      </c>
      <c r="E744" s="17">
        <v>989.75199999999995</v>
      </c>
      <c r="F744" s="17">
        <v>1000.52</v>
      </c>
      <c r="G744" s="17">
        <v>1023.88</v>
      </c>
      <c r="H744" s="17">
        <v>1037.1500000000001</v>
      </c>
      <c r="I744" s="17">
        <v>981.82600000000002</v>
      </c>
      <c r="J744" s="17">
        <v>978.05399999999997</v>
      </c>
      <c r="K744" s="17">
        <v>1007.67</v>
      </c>
      <c r="L744" s="17">
        <v>1026.9100000000001</v>
      </c>
      <c r="M744" s="17">
        <v>986.16499999999996</v>
      </c>
      <c r="N744" s="17">
        <v>1007.15</v>
      </c>
      <c r="O744" s="17">
        <v>1093.3800000000001</v>
      </c>
      <c r="P744" s="17">
        <v>1051.68</v>
      </c>
      <c r="Q744" s="17">
        <v>1024.44</v>
      </c>
      <c r="R744" s="17">
        <v>1020.61</v>
      </c>
      <c r="S744" s="17">
        <v>1084.45</v>
      </c>
      <c r="T744" s="17">
        <v>1111.24</v>
      </c>
      <c r="U744" s="17">
        <v>1104.45</v>
      </c>
      <c r="V744" s="17">
        <v>1045.8399999999999</v>
      </c>
      <c r="W744" s="17">
        <v>1038.22</v>
      </c>
      <c r="X744" s="17">
        <v>1066.5899999999999</v>
      </c>
      <c r="Y744" s="17">
        <v>1043.43</v>
      </c>
      <c r="Z744" s="17">
        <v>1035.98</v>
      </c>
      <c r="AA744" s="17">
        <v>1060.6500000000001</v>
      </c>
      <c r="AB744" s="17">
        <v>1005.97</v>
      </c>
      <c r="AC744" s="17">
        <v>1076.94</v>
      </c>
      <c r="AD744" s="17">
        <v>1073.3699999999999</v>
      </c>
      <c r="AE744" s="17">
        <v>1090.0999999999999</v>
      </c>
      <c r="AF744" s="17">
        <v>1044.5</v>
      </c>
      <c r="AG744" s="17">
        <v>1056.08</v>
      </c>
      <c r="AH744" s="17">
        <v>1056.08</v>
      </c>
      <c r="AI744" s="17">
        <v>1056.08</v>
      </c>
      <c r="AJ744" s="17">
        <v>1052.8499999999999</v>
      </c>
      <c r="AK744" s="17">
        <v>1074.8699999999999</v>
      </c>
      <c r="AL744" s="17">
        <v>1069.45</v>
      </c>
      <c r="AM744" s="17">
        <v>1094.18</v>
      </c>
      <c r="AN744" s="17">
        <v>1094.18</v>
      </c>
      <c r="AO744" s="17">
        <v>1105.7</v>
      </c>
      <c r="AP744" s="17">
        <v>1129.58</v>
      </c>
    </row>
    <row r="745" spans="1:42" x14ac:dyDescent="0.35">
      <c r="A745" s="52"/>
      <c r="B745" s="17">
        <v>963.7</v>
      </c>
      <c r="C745" s="17">
        <v>963.7</v>
      </c>
      <c r="D745" s="17">
        <v>1027.23</v>
      </c>
      <c r="E745" s="17">
        <v>992.57600000000002</v>
      </c>
      <c r="F745" s="17">
        <v>1000.81</v>
      </c>
      <c r="G745" s="17">
        <v>1025.04</v>
      </c>
      <c r="H745" s="17">
        <v>1037.78</v>
      </c>
      <c r="I745" s="17">
        <v>983.91300000000001</v>
      </c>
      <c r="J745" s="17">
        <v>978.49800000000005</v>
      </c>
      <c r="K745" s="17">
        <v>1012.19</v>
      </c>
      <c r="L745" s="17">
        <v>1030.68</v>
      </c>
      <c r="M745" s="17">
        <v>986.37199999999996</v>
      </c>
      <c r="N745" s="17">
        <v>1007.61</v>
      </c>
      <c r="O745" s="17">
        <v>1094.04</v>
      </c>
      <c r="P745" s="17">
        <v>1051.8</v>
      </c>
      <c r="Q745" s="17">
        <v>1025.3800000000001</v>
      </c>
      <c r="R745" s="17">
        <v>1021.33</v>
      </c>
      <c r="S745" s="17">
        <v>1085.3</v>
      </c>
      <c r="T745" s="17">
        <v>1112.4100000000001</v>
      </c>
      <c r="U745" s="17">
        <v>1105.22</v>
      </c>
      <c r="V745" s="17">
        <v>1048.08</v>
      </c>
      <c r="W745" s="17">
        <v>1038.45</v>
      </c>
      <c r="X745" s="17">
        <v>1067.58</v>
      </c>
      <c r="Y745" s="17">
        <v>1043.74</v>
      </c>
      <c r="Z745" s="17">
        <v>1037.3599999999999</v>
      </c>
      <c r="AA745" s="17">
        <v>1060.73</v>
      </c>
      <c r="AB745" s="17">
        <v>1006.01</v>
      </c>
      <c r="AC745" s="17">
        <v>1078.5999999999999</v>
      </c>
      <c r="AD745" s="17">
        <v>1074.49</v>
      </c>
      <c r="AE745" s="17">
        <v>1090.18</v>
      </c>
      <c r="AF745" s="17">
        <v>1045</v>
      </c>
      <c r="AG745" s="17">
        <v>1056.95</v>
      </c>
      <c r="AH745" s="17">
        <v>1056.95</v>
      </c>
      <c r="AI745" s="17">
        <v>1056.95</v>
      </c>
      <c r="AJ745" s="17">
        <v>1053.3800000000001</v>
      </c>
      <c r="AK745" s="17">
        <v>1075.08</v>
      </c>
      <c r="AL745" s="17">
        <v>1072.0999999999999</v>
      </c>
      <c r="AM745" s="17">
        <v>1094.54</v>
      </c>
      <c r="AN745" s="17">
        <v>1094.54</v>
      </c>
      <c r="AO745" s="17">
        <v>1107.22</v>
      </c>
      <c r="AP745" s="17">
        <v>1134.3699999999999</v>
      </c>
    </row>
    <row r="746" spans="1:42" x14ac:dyDescent="0.35">
      <c r="A746" s="52"/>
      <c r="B746" s="17">
        <v>964.29700000000003</v>
      </c>
      <c r="C746" s="17">
        <v>964.29700000000003</v>
      </c>
      <c r="D746" s="17">
        <v>1029.01</v>
      </c>
      <c r="E746" s="17">
        <v>992.76300000000003</v>
      </c>
      <c r="F746" s="17">
        <v>1002.49</v>
      </c>
      <c r="G746" s="17">
        <v>1026.18</v>
      </c>
      <c r="H746" s="17">
        <v>1038.22</v>
      </c>
      <c r="I746" s="17">
        <v>986.10699999999997</v>
      </c>
      <c r="J746" s="17">
        <v>980.51499999999999</v>
      </c>
      <c r="K746" s="17">
        <v>1012.39</v>
      </c>
      <c r="L746" s="17">
        <v>1030.93</v>
      </c>
      <c r="M746" s="17">
        <v>988.26700000000005</v>
      </c>
      <c r="N746" s="17">
        <v>1011.96</v>
      </c>
      <c r="O746" s="17">
        <v>1096.04</v>
      </c>
      <c r="P746" s="17">
        <v>1053.2</v>
      </c>
      <c r="Q746" s="17">
        <v>1028.02</v>
      </c>
      <c r="R746" s="17">
        <v>1021.86</v>
      </c>
      <c r="S746" s="17">
        <v>1086.19</v>
      </c>
      <c r="T746" s="17">
        <v>1118</v>
      </c>
      <c r="U746" s="17">
        <v>1105.69</v>
      </c>
      <c r="V746" s="17">
        <v>1049.54</v>
      </c>
      <c r="W746" s="17">
        <v>1039.01</v>
      </c>
      <c r="X746" s="17">
        <v>1070.9000000000001</v>
      </c>
      <c r="Y746" s="17">
        <v>1045.28</v>
      </c>
      <c r="Z746" s="17">
        <v>1040.3699999999999</v>
      </c>
      <c r="AA746" s="17">
        <v>1061.6099999999999</v>
      </c>
      <c r="AB746" s="17">
        <v>1006.76</v>
      </c>
      <c r="AC746" s="17">
        <v>1079.97</v>
      </c>
      <c r="AD746" s="17">
        <v>1074.82</v>
      </c>
      <c r="AE746" s="17">
        <v>1090.95</v>
      </c>
      <c r="AF746" s="17">
        <v>1045.4100000000001</v>
      </c>
      <c r="AG746" s="17">
        <v>1057.08</v>
      </c>
      <c r="AH746" s="17">
        <v>1057.08</v>
      </c>
      <c r="AI746" s="17">
        <v>1057.08</v>
      </c>
      <c r="AJ746" s="17">
        <v>1056.06</v>
      </c>
      <c r="AK746" s="17">
        <v>1075.6300000000001</v>
      </c>
      <c r="AL746" s="17">
        <v>1073.67</v>
      </c>
      <c r="AM746" s="17">
        <v>1095.3800000000001</v>
      </c>
      <c r="AN746" s="17">
        <v>1095.3800000000001</v>
      </c>
      <c r="AO746" s="17">
        <v>1107.51</v>
      </c>
      <c r="AP746" s="17">
        <v>1134.68</v>
      </c>
    </row>
    <row r="747" spans="1:42" x14ac:dyDescent="0.35">
      <c r="A747" s="52"/>
      <c r="B747" s="17">
        <v>964.33299999999997</v>
      </c>
      <c r="C747" s="17">
        <v>964.33299999999997</v>
      </c>
      <c r="D747" s="17">
        <v>1029.1600000000001</v>
      </c>
      <c r="E747" s="17">
        <v>993.33199999999999</v>
      </c>
      <c r="F747" s="17">
        <v>1005</v>
      </c>
      <c r="G747" s="17">
        <v>1030.51</v>
      </c>
      <c r="H747" s="17">
        <v>1045.6400000000001</v>
      </c>
      <c r="I747" s="17">
        <v>987.37599999999998</v>
      </c>
      <c r="J747" s="17">
        <v>980.61300000000006</v>
      </c>
      <c r="K747" s="17">
        <v>1012.4</v>
      </c>
      <c r="L747" s="17">
        <v>1032.42</v>
      </c>
      <c r="M747" s="17">
        <v>989.17</v>
      </c>
      <c r="N747" s="17">
        <v>1012.07</v>
      </c>
      <c r="O747" s="17">
        <v>1096.68</v>
      </c>
      <c r="P747" s="17">
        <v>1053.47</v>
      </c>
      <c r="Q747" s="17">
        <v>1029.46</v>
      </c>
      <c r="R747" s="17">
        <v>1026.31</v>
      </c>
      <c r="S747" s="17">
        <v>1089.18</v>
      </c>
      <c r="T747" s="17">
        <v>1119.1199999999999</v>
      </c>
      <c r="U747" s="17">
        <v>1108.49</v>
      </c>
      <c r="V747" s="17">
        <v>1052.23</v>
      </c>
      <c r="W747" s="17">
        <v>1040.73</v>
      </c>
      <c r="X747" s="17">
        <v>1073.74</v>
      </c>
      <c r="Y747" s="17">
        <v>1049.75</v>
      </c>
      <c r="Z747" s="17">
        <v>1042.8699999999999</v>
      </c>
      <c r="AA747" s="17">
        <v>1061.69</v>
      </c>
      <c r="AB747" s="17">
        <v>1007.26</v>
      </c>
      <c r="AC747" s="17">
        <v>1081.8499999999999</v>
      </c>
      <c r="AD747" s="17">
        <v>1076</v>
      </c>
      <c r="AE747" s="17">
        <v>1092.6099999999999</v>
      </c>
      <c r="AF747" s="17">
        <v>1047.92</v>
      </c>
      <c r="AG747" s="17">
        <v>1057.08</v>
      </c>
      <c r="AH747" s="17">
        <v>1057.08</v>
      </c>
      <c r="AI747" s="17">
        <v>1057.08</v>
      </c>
      <c r="AJ747" s="17">
        <v>1056.56</v>
      </c>
      <c r="AK747" s="17">
        <v>1077.73</v>
      </c>
      <c r="AL747" s="17">
        <v>1074.43</v>
      </c>
      <c r="AM747" s="17">
        <v>1096.4100000000001</v>
      </c>
      <c r="AN747" s="17">
        <v>1096.4100000000001</v>
      </c>
      <c r="AO747" s="17">
        <v>1109.82</v>
      </c>
      <c r="AP747" s="17">
        <v>1139.3900000000001</v>
      </c>
    </row>
    <row r="748" spans="1:42" x14ac:dyDescent="0.35">
      <c r="A748" s="52"/>
      <c r="B748" s="17">
        <v>965.81600000000003</v>
      </c>
      <c r="C748" s="17">
        <v>965.81600000000003</v>
      </c>
      <c r="D748" s="17">
        <v>1032.78</v>
      </c>
      <c r="E748" s="17">
        <v>993.726</v>
      </c>
      <c r="F748" s="17">
        <v>1005.17</v>
      </c>
      <c r="G748" s="17">
        <v>1032.46</v>
      </c>
      <c r="H748" s="17">
        <v>1049.3599999999999</v>
      </c>
      <c r="I748" s="17">
        <v>987.75199999999995</v>
      </c>
      <c r="J748" s="17">
        <v>981.42100000000005</v>
      </c>
      <c r="K748" s="17">
        <v>1013.24</v>
      </c>
      <c r="L748" s="17">
        <v>1034.46</v>
      </c>
      <c r="M748" s="17">
        <v>992.22199999999998</v>
      </c>
      <c r="N748" s="17">
        <v>1012.12</v>
      </c>
      <c r="O748" s="17">
        <v>1100.6199999999999</v>
      </c>
      <c r="P748" s="17">
        <v>1056.6199999999999</v>
      </c>
      <c r="Q748" s="17">
        <v>1029.46</v>
      </c>
      <c r="R748" s="17">
        <v>1028.03</v>
      </c>
      <c r="S748" s="17">
        <v>1091.3900000000001</v>
      </c>
      <c r="T748" s="17">
        <v>1123.08</v>
      </c>
      <c r="U748" s="17">
        <v>1110.75</v>
      </c>
      <c r="V748" s="17">
        <v>1060.98</v>
      </c>
      <c r="W748" s="17">
        <v>1041.21</v>
      </c>
      <c r="X748" s="17">
        <v>1073.97</v>
      </c>
      <c r="Y748" s="17">
        <v>1052.04</v>
      </c>
      <c r="Z748" s="17">
        <v>1043.1199999999999</v>
      </c>
      <c r="AA748" s="17">
        <v>1062.97</v>
      </c>
      <c r="AB748" s="17">
        <v>1008.78</v>
      </c>
      <c r="AC748" s="17">
        <v>1082.01</v>
      </c>
      <c r="AD748" s="17">
        <v>1077.18</v>
      </c>
      <c r="AE748" s="17">
        <v>1092.83</v>
      </c>
      <c r="AF748" s="17">
        <v>1049.57</v>
      </c>
      <c r="AG748" s="17">
        <v>1057.0999999999999</v>
      </c>
      <c r="AH748" s="17">
        <v>1057.0999999999999</v>
      </c>
      <c r="AI748" s="17">
        <v>1057.0999999999999</v>
      </c>
      <c r="AJ748" s="17">
        <v>1057.25</v>
      </c>
      <c r="AK748" s="17">
        <v>1077.79</v>
      </c>
      <c r="AL748" s="17">
        <v>1080.06</v>
      </c>
      <c r="AM748" s="17">
        <v>1098.73</v>
      </c>
      <c r="AN748" s="17">
        <v>1098.73</v>
      </c>
      <c r="AO748" s="17">
        <v>1112.8399999999999</v>
      </c>
      <c r="AP748" s="17">
        <v>1141.46</v>
      </c>
    </row>
    <row r="749" spans="1:42" x14ac:dyDescent="0.35">
      <c r="A749" s="52"/>
      <c r="B749" s="17">
        <v>966.73900000000003</v>
      </c>
      <c r="C749" s="17">
        <v>966.73900000000003</v>
      </c>
      <c r="D749" s="17">
        <v>1040.27</v>
      </c>
      <c r="E749" s="17">
        <v>994.78700000000003</v>
      </c>
      <c r="F749" s="17">
        <v>1007.8</v>
      </c>
      <c r="G749" s="17">
        <v>1032.8800000000001</v>
      </c>
      <c r="H749" s="17">
        <v>1050.1600000000001</v>
      </c>
      <c r="I749" s="17">
        <v>989.91600000000005</v>
      </c>
      <c r="J749" s="17">
        <v>985.63</v>
      </c>
      <c r="K749" s="17">
        <v>1013.9</v>
      </c>
      <c r="L749" s="17">
        <v>1037.49</v>
      </c>
      <c r="M749" s="17">
        <v>997.19600000000003</v>
      </c>
      <c r="N749" s="17">
        <v>1016.12</v>
      </c>
      <c r="O749" s="17">
        <v>1103.6500000000001</v>
      </c>
      <c r="P749" s="17">
        <v>1057.4100000000001</v>
      </c>
      <c r="Q749" s="17">
        <v>1030.52</v>
      </c>
      <c r="R749" s="17">
        <v>1028.31</v>
      </c>
      <c r="S749" s="17">
        <v>1091.5899999999999</v>
      </c>
      <c r="T749" s="17">
        <v>1123.1400000000001</v>
      </c>
      <c r="U749" s="17">
        <v>1113.51</v>
      </c>
      <c r="V749" s="17">
        <v>1061.68</v>
      </c>
      <c r="W749" s="17">
        <v>1042.8499999999999</v>
      </c>
      <c r="X749" s="17">
        <v>1074.49</v>
      </c>
      <c r="Y749" s="17">
        <v>1052.3499999999999</v>
      </c>
      <c r="Z749" s="17">
        <v>1043.55</v>
      </c>
      <c r="AA749" s="17">
        <v>1063.8399999999999</v>
      </c>
      <c r="AB749" s="17">
        <v>1009.42</v>
      </c>
      <c r="AC749" s="17">
        <v>1083.68</v>
      </c>
      <c r="AD749" s="17">
        <v>1077.71</v>
      </c>
      <c r="AE749" s="17">
        <v>1093.8399999999999</v>
      </c>
      <c r="AF749" s="17">
        <v>1050.1099999999999</v>
      </c>
      <c r="AG749" s="17">
        <v>1057.54</v>
      </c>
      <c r="AH749" s="17">
        <v>1057.54</v>
      </c>
      <c r="AI749" s="17">
        <v>1057.54</v>
      </c>
      <c r="AJ749" s="17">
        <v>1058.25</v>
      </c>
      <c r="AK749" s="17">
        <v>1077.97</v>
      </c>
      <c r="AL749" s="17">
        <v>1081.46</v>
      </c>
      <c r="AM749" s="17">
        <v>1098.94</v>
      </c>
      <c r="AN749" s="17">
        <v>1098.94</v>
      </c>
      <c r="AO749" s="17">
        <v>1114.8599999999999</v>
      </c>
      <c r="AP749" s="17">
        <v>1143.58</v>
      </c>
    </row>
    <row r="750" spans="1:42" x14ac:dyDescent="0.35">
      <c r="A750" s="52"/>
      <c r="B750" s="17">
        <v>966.74699999999996</v>
      </c>
      <c r="C750" s="17">
        <v>966.74699999999996</v>
      </c>
      <c r="D750" s="17">
        <v>1041.24</v>
      </c>
      <c r="E750" s="17">
        <v>994.98400000000004</v>
      </c>
      <c r="F750" s="17">
        <v>1010.38</v>
      </c>
      <c r="G750" s="17">
        <v>1035.3499999999999</v>
      </c>
      <c r="H750" s="17">
        <v>1053.01</v>
      </c>
      <c r="I750" s="17">
        <v>991.41200000000003</v>
      </c>
      <c r="J750" s="17">
        <v>987.34299999999996</v>
      </c>
      <c r="K750" s="17">
        <v>1013.96</v>
      </c>
      <c r="L750" s="17">
        <v>1037.92</v>
      </c>
      <c r="M750" s="17">
        <v>998.78599999999994</v>
      </c>
      <c r="N750" s="17">
        <v>1016.66</v>
      </c>
      <c r="O750" s="17">
        <v>1105.8599999999999</v>
      </c>
      <c r="P750" s="17">
        <v>1057.97</v>
      </c>
      <c r="Q750" s="17">
        <v>1034.6600000000001</v>
      </c>
      <c r="R750" s="17">
        <v>1031.49</v>
      </c>
      <c r="S750" s="17">
        <v>1095.5</v>
      </c>
      <c r="T750" s="17">
        <v>1126.28</v>
      </c>
      <c r="U750" s="17">
        <v>1116.8499999999999</v>
      </c>
      <c r="V750" s="17">
        <v>1063.1400000000001</v>
      </c>
      <c r="W750" s="17">
        <v>1043.05</v>
      </c>
      <c r="X750" s="17">
        <v>1075.8</v>
      </c>
      <c r="Y750" s="17">
        <v>1054.3</v>
      </c>
      <c r="Z750" s="17">
        <v>1045.99</v>
      </c>
      <c r="AA750" s="17">
        <v>1064.6400000000001</v>
      </c>
      <c r="AB750" s="17">
        <v>1011.56</v>
      </c>
      <c r="AC750" s="17">
        <v>1084.76</v>
      </c>
      <c r="AD750" s="17">
        <v>1079.1300000000001</v>
      </c>
      <c r="AE750" s="17">
        <v>1094.5</v>
      </c>
      <c r="AF750" s="17">
        <v>1055.1400000000001</v>
      </c>
      <c r="AG750" s="17">
        <v>1059.48</v>
      </c>
      <c r="AH750" s="17">
        <v>1059.48</v>
      </c>
      <c r="AI750" s="17">
        <v>1059.48</v>
      </c>
      <c r="AJ750" s="17">
        <v>1059.8800000000001</v>
      </c>
      <c r="AK750" s="17">
        <v>1078.76</v>
      </c>
      <c r="AL750" s="17">
        <v>1082.31</v>
      </c>
      <c r="AM750" s="17">
        <v>1098.98</v>
      </c>
      <c r="AN750" s="17">
        <v>1098.98</v>
      </c>
      <c r="AO750" s="17">
        <v>1115.97</v>
      </c>
      <c r="AP750" s="17">
        <v>1144.93</v>
      </c>
    </row>
    <row r="751" spans="1:42" x14ac:dyDescent="0.35">
      <c r="A751" s="52"/>
      <c r="B751" s="17">
        <v>967.94299999999998</v>
      </c>
      <c r="C751" s="17">
        <v>967.94299999999998</v>
      </c>
      <c r="D751" s="17">
        <v>1043.96</v>
      </c>
      <c r="E751" s="17">
        <v>997.39099999999996</v>
      </c>
      <c r="F751" s="17">
        <v>1012.03</v>
      </c>
      <c r="G751" s="17">
        <v>1043.03</v>
      </c>
      <c r="H751" s="17">
        <v>1053.04</v>
      </c>
      <c r="I751" s="17">
        <v>992.48</v>
      </c>
      <c r="J751" s="17">
        <v>988.27099999999996</v>
      </c>
      <c r="K751" s="17">
        <v>1014.96</v>
      </c>
      <c r="L751" s="17">
        <v>1037.99</v>
      </c>
      <c r="M751" s="17">
        <v>1002.09</v>
      </c>
      <c r="N751" s="17">
        <v>1020.59</v>
      </c>
      <c r="O751" s="17">
        <v>1107.53</v>
      </c>
      <c r="P751" s="17">
        <v>1060.17</v>
      </c>
      <c r="Q751" s="17">
        <v>1038.6300000000001</v>
      </c>
      <c r="R751" s="17">
        <v>1034.74</v>
      </c>
      <c r="S751" s="17">
        <v>1097.43</v>
      </c>
      <c r="T751" s="17">
        <v>1127.5</v>
      </c>
      <c r="U751" s="17">
        <v>1117.51</v>
      </c>
      <c r="V751" s="17">
        <v>1064.5899999999999</v>
      </c>
      <c r="W751" s="17">
        <v>1043.42</v>
      </c>
      <c r="X751" s="17">
        <v>1076.5999999999999</v>
      </c>
      <c r="Y751" s="17">
        <v>1055.3599999999999</v>
      </c>
      <c r="Z751" s="17">
        <v>1046.5999999999999</v>
      </c>
      <c r="AA751" s="17">
        <v>1064.92</v>
      </c>
      <c r="AB751" s="17">
        <v>1011.93</v>
      </c>
      <c r="AC751" s="17">
        <v>1085.1500000000001</v>
      </c>
      <c r="AD751" s="17">
        <v>1079.33</v>
      </c>
      <c r="AE751" s="17">
        <v>1094.8</v>
      </c>
      <c r="AF751" s="17">
        <v>1055.3399999999999</v>
      </c>
      <c r="AG751" s="17">
        <v>1060.5999999999999</v>
      </c>
      <c r="AH751" s="17">
        <v>1060.5999999999999</v>
      </c>
      <c r="AI751" s="17">
        <v>1060.5999999999999</v>
      </c>
      <c r="AJ751" s="17">
        <v>1061.05</v>
      </c>
      <c r="AK751" s="17">
        <v>1080.06</v>
      </c>
      <c r="AL751" s="17">
        <v>1084.8599999999999</v>
      </c>
      <c r="AM751" s="17">
        <v>1099.28</v>
      </c>
      <c r="AN751" s="17">
        <v>1099.28</v>
      </c>
      <c r="AO751" s="17">
        <v>1116.52</v>
      </c>
      <c r="AP751" s="17">
        <v>1145.02</v>
      </c>
    </row>
    <row r="752" spans="1:42" x14ac:dyDescent="0.35">
      <c r="A752" s="52"/>
      <c r="B752" s="17">
        <v>968.14400000000001</v>
      </c>
      <c r="C752" s="17">
        <v>968.14400000000001</v>
      </c>
      <c r="D752" s="17">
        <v>1047.8599999999999</v>
      </c>
      <c r="E752" s="17">
        <v>997.44100000000003</v>
      </c>
      <c r="F752" s="17">
        <v>1012.08</v>
      </c>
      <c r="G752" s="17">
        <v>1045.27</v>
      </c>
      <c r="H752" s="17">
        <v>1057.0899999999999</v>
      </c>
      <c r="I752" s="17">
        <v>994.84500000000003</v>
      </c>
      <c r="J752" s="17">
        <v>994.255</v>
      </c>
      <c r="K752" s="17">
        <v>1015.18</v>
      </c>
      <c r="L752" s="17">
        <v>1039.76</v>
      </c>
      <c r="M752" s="17">
        <v>1010.21</v>
      </c>
      <c r="N752" s="17">
        <v>1020.61</v>
      </c>
      <c r="O752" s="17">
        <v>1108.72</v>
      </c>
      <c r="P752" s="17">
        <v>1060.6199999999999</v>
      </c>
      <c r="Q752" s="17">
        <v>1040.1099999999999</v>
      </c>
      <c r="R752" s="17">
        <v>1037.33</v>
      </c>
      <c r="S752" s="17">
        <v>1100.6500000000001</v>
      </c>
      <c r="T752" s="17">
        <v>1135.1400000000001</v>
      </c>
      <c r="U752" s="17">
        <v>1117.92</v>
      </c>
      <c r="V752" s="17">
        <v>1064.82</v>
      </c>
      <c r="W752" s="17">
        <v>1044.1099999999999</v>
      </c>
      <c r="X752" s="17">
        <v>1076.68</v>
      </c>
      <c r="Y752" s="17">
        <v>1056.03</v>
      </c>
      <c r="Z752" s="17">
        <v>1048.3900000000001</v>
      </c>
      <c r="AA752" s="17">
        <v>1065.04</v>
      </c>
      <c r="AB752" s="17">
        <v>1012.72</v>
      </c>
      <c r="AC752" s="17">
        <v>1086.5899999999999</v>
      </c>
      <c r="AD752" s="17">
        <v>1079.71</v>
      </c>
      <c r="AE752" s="17">
        <v>1095.47</v>
      </c>
      <c r="AF752" s="17">
        <v>1055.6199999999999</v>
      </c>
      <c r="AG752" s="17">
        <v>1061.67</v>
      </c>
      <c r="AH752" s="17">
        <v>1061.67</v>
      </c>
      <c r="AI752" s="17">
        <v>1061.67</v>
      </c>
      <c r="AJ752" s="17">
        <v>1062.47</v>
      </c>
      <c r="AK752" s="17">
        <v>1080.1500000000001</v>
      </c>
      <c r="AL752" s="17">
        <v>1086.3699999999999</v>
      </c>
      <c r="AM752" s="17">
        <v>1100.2</v>
      </c>
      <c r="AN752" s="17">
        <v>1100.2</v>
      </c>
      <c r="AO752" s="17">
        <v>1117.33</v>
      </c>
      <c r="AP752" s="17">
        <v>1145.29</v>
      </c>
    </row>
    <row r="753" spans="1:42" x14ac:dyDescent="0.35">
      <c r="A753" s="52"/>
      <c r="B753" s="17">
        <v>971.37199999999996</v>
      </c>
      <c r="C753" s="17">
        <v>971.37199999999996</v>
      </c>
      <c r="D753" s="17">
        <v>1050.71</v>
      </c>
      <c r="E753" s="17">
        <v>1000.6</v>
      </c>
      <c r="F753" s="17">
        <v>1015.67</v>
      </c>
      <c r="G753" s="17">
        <v>1046.48</v>
      </c>
      <c r="H753" s="17">
        <v>1063.1300000000001</v>
      </c>
      <c r="I753" s="17">
        <v>995.54200000000003</v>
      </c>
      <c r="J753" s="17">
        <v>1003.23</v>
      </c>
      <c r="K753" s="17">
        <v>1016.4</v>
      </c>
      <c r="L753" s="17">
        <v>1043.1300000000001</v>
      </c>
      <c r="M753" s="17">
        <v>1011.15</v>
      </c>
      <c r="N753" s="17">
        <v>1021.27</v>
      </c>
      <c r="O753" s="17">
        <v>1109.5899999999999</v>
      </c>
      <c r="P753" s="17">
        <v>1063.3499999999999</v>
      </c>
      <c r="Q753" s="17">
        <v>1040.24</v>
      </c>
      <c r="R753" s="17">
        <v>1037.81</v>
      </c>
      <c r="S753" s="17">
        <v>1103.76</v>
      </c>
      <c r="T753" s="17">
        <v>1137.79</v>
      </c>
      <c r="U753" s="17">
        <v>1120.9000000000001</v>
      </c>
      <c r="V753" s="17">
        <v>1065.26</v>
      </c>
      <c r="W753" s="17">
        <v>1045.05</v>
      </c>
      <c r="X753" s="17">
        <v>1080.27</v>
      </c>
      <c r="Y753" s="17">
        <v>1057.49</v>
      </c>
      <c r="Z753" s="17">
        <v>1050.28</v>
      </c>
      <c r="AA753" s="17">
        <v>1067.28</v>
      </c>
      <c r="AB753" s="17">
        <v>1013.4</v>
      </c>
      <c r="AC753" s="17">
        <v>1087.03</v>
      </c>
      <c r="AD753" s="17">
        <v>1080.82</v>
      </c>
      <c r="AE753" s="17">
        <v>1095.92</v>
      </c>
      <c r="AF753" s="17">
        <v>1058.1500000000001</v>
      </c>
      <c r="AG753" s="17">
        <v>1063.3900000000001</v>
      </c>
      <c r="AH753" s="17">
        <v>1063.3900000000001</v>
      </c>
      <c r="AI753" s="17">
        <v>1063.3900000000001</v>
      </c>
      <c r="AJ753" s="17">
        <v>1066.07</v>
      </c>
      <c r="AK753" s="17">
        <v>1081.1400000000001</v>
      </c>
      <c r="AL753" s="17">
        <v>1087.08</v>
      </c>
      <c r="AM753" s="17">
        <v>1100.72</v>
      </c>
      <c r="AN753" s="17">
        <v>1100.72</v>
      </c>
      <c r="AO753" s="17">
        <v>1117.5999999999999</v>
      </c>
      <c r="AP753" s="17">
        <v>1146.1600000000001</v>
      </c>
    </row>
    <row r="754" spans="1:42" x14ac:dyDescent="0.35">
      <c r="A754" s="52"/>
      <c r="B754" s="17">
        <v>972.63499999999999</v>
      </c>
      <c r="C754" s="17">
        <v>972.63499999999999</v>
      </c>
      <c r="D754" s="17">
        <v>1051.93</v>
      </c>
      <c r="E754" s="17">
        <v>1001.32</v>
      </c>
      <c r="F754" s="17">
        <v>1015.77</v>
      </c>
      <c r="G754" s="17">
        <v>1051.83</v>
      </c>
      <c r="H754" s="17">
        <v>1067.27</v>
      </c>
      <c r="I754" s="17">
        <v>995.93899999999996</v>
      </c>
      <c r="J754" s="17">
        <v>1014.43</v>
      </c>
      <c r="K754" s="17">
        <v>1016.65</v>
      </c>
      <c r="L754" s="17">
        <v>1047.07</v>
      </c>
      <c r="M754" s="17">
        <v>1016.23</v>
      </c>
      <c r="N754" s="17">
        <v>1028.8</v>
      </c>
      <c r="O754" s="17">
        <v>1109.97</v>
      </c>
      <c r="P754" s="17">
        <v>1064.25</v>
      </c>
      <c r="Q754" s="17">
        <v>1043.52</v>
      </c>
      <c r="R754" s="17">
        <v>1038.25</v>
      </c>
      <c r="S754" s="17">
        <v>1103.81</v>
      </c>
      <c r="T754" s="17">
        <v>1139.95</v>
      </c>
      <c r="U754" s="17">
        <v>1127.97</v>
      </c>
      <c r="V754" s="17">
        <v>1065.27</v>
      </c>
      <c r="W754" s="17">
        <v>1045.9100000000001</v>
      </c>
      <c r="X754" s="17">
        <v>1092.71</v>
      </c>
      <c r="Y754" s="17">
        <v>1060.01</v>
      </c>
      <c r="Z754" s="17">
        <v>1051</v>
      </c>
      <c r="AA754" s="17">
        <v>1071.5899999999999</v>
      </c>
      <c r="AB754" s="17">
        <v>1016.14</v>
      </c>
      <c r="AC754" s="17">
        <v>1087.1199999999999</v>
      </c>
      <c r="AD754" s="17">
        <v>1082.31</v>
      </c>
      <c r="AE754" s="17">
        <v>1096.19</v>
      </c>
      <c r="AF754" s="17">
        <v>1065.1199999999999</v>
      </c>
      <c r="AG754" s="17">
        <v>1065.58</v>
      </c>
      <c r="AH754" s="17">
        <v>1065.58</v>
      </c>
      <c r="AI754" s="17">
        <v>1065.58</v>
      </c>
      <c r="AJ754" s="17">
        <v>1067.22</v>
      </c>
      <c r="AK754" s="17">
        <v>1081.93</v>
      </c>
      <c r="AL754" s="17">
        <v>1087.1400000000001</v>
      </c>
      <c r="AM754" s="17">
        <v>1101.3399999999999</v>
      </c>
      <c r="AN754" s="17">
        <v>1101.3399999999999</v>
      </c>
      <c r="AO754" s="17">
        <v>1117.81</v>
      </c>
      <c r="AP754" s="17">
        <v>1147.42</v>
      </c>
    </row>
    <row r="755" spans="1:42" x14ac:dyDescent="0.35">
      <c r="A755" s="52"/>
      <c r="B755" s="17">
        <v>973.03599999999994</v>
      </c>
      <c r="C755" s="17">
        <v>973.03599999999994</v>
      </c>
      <c r="D755" s="17">
        <v>1052.24</v>
      </c>
      <c r="E755" s="17">
        <v>1001.48</v>
      </c>
      <c r="F755" s="17">
        <v>1025.27</v>
      </c>
      <c r="G755" s="17">
        <v>1053.0999999999999</v>
      </c>
      <c r="H755" s="17">
        <v>1075.49</v>
      </c>
      <c r="I755" s="17">
        <v>996.17899999999997</v>
      </c>
      <c r="J755" s="17">
        <v>1015.48</v>
      </c>
      <c r="K755" s="17">
        <v>1018.52</v>
      </c>
      <c r="L755" s="17">
        <v>1049.93</v>
      </c>
      <c r="M755" s="17">
        <v>1021.15</v>
      </c>
      <c r="N755" s="17">
        <v>1030.6500000000001</v>
      </c>
      <c r="O755" s="17">
        <v>1110.92</v>
      </c>
      <c r="P755" s="17">
        <v>1067.8900000000001</v>
      </c>
      <c r="Q755" s="17">
        <v>1046.24</v>
      </c>
      <c r="R755" s="17">
        <v>1039.8800000000001</v>
      </c>
      <c r="S755" s="17">
        <v>1105.79</v>
      </c>
      <c r="T755" s="17">
        <v>1142.82</v>
      </c>
      <c r="U755" s="17">
        <v>1130.68</v>
      </c>
      <c r="V755" s="17">
        <v>1067.6600000000001</v>
      </c>
      <c r="W755" s="17">
        <v>1048.43</v>
      </c>
      <c r="X755" s="17">
        <v>1094.5999999999999</v>
      </c>
      <c r="Y755" s="17">
        <v>1060.46</v>
      </c>
      <c r="Z755" s="17">
        <v>1054.9100000000001</v>
      </c>
      <c r="AA755" s="17">
        <v>1071.97</v>
      </c>
      <c r="AB755" s="17">
        <v>1016.7</v>
      </c>
      <c r="AC755" s="17">
        <v>1088.5999999999999</v>
      </c>
      <c r="AD755" s="17">
        <v>1082.3399999999999</v>
      </c>
      <c r="AE755" s="17">
        <v>1096.48</v>
      </c>
      <c r="AF755" s="17">
        <v>1065.92</v>
      </c>
      <c r="AG755" s="17">
        <v>1065.94</v>
      </c>
      <c r="AH755" s="17">
        <v>1065.94</v>
      </c>
      <c r="AI755" s="17">
        <v>1065.94</v>
      </c>
      <c r="AJ755" s="17">
        <v>1072.8399999999999</v>
      </c>
      <c r="AK755" s="17">
        <v>1083.1600000000001</v>
      </c>
      <c r="AL755" s="17">
        <v>1087.2</v>
      </c>
      <c r="AM755" s="17">
        <v>1101.4000000000001</v>
      </c>
      <c r="AN755" s="17">
        <v>1101.4000000000001</v>
      </c>
      <c r="AO755" s="17">
        <v>1117.97</v>
      </c>
      <c r="AP755" s="17">
        <v>1148.45</v>
      </c>
    </row>
    <row r="756" spans="1:42" x14ac:dyDescent="0.35">
      <c r="A756" s="52"/>
      <c r="B756" s="17">
        <v>978.03599999999994</v>
      </c>
      <c r="C756" s="17">
        <v>978.03599999999994</v>
      </c>
      <c r="D756" s="17">
        <v>1053.98</v>
      </c>
      <c r="E756" s="17">
        <v>1002.89</v>
      </c>
      <c r="F756" s="17">
        <v>1025.9100000000001</v>
      </c>
      <c r="G756" s="17">
        <v>1053.2</v>
      </c>
      <c r="H756" s="17">
        <v>1075.67</v>
      </c>
      <c r="I756" s="17">
        <v>998.91399999999999</v>
      </c>
      <c r="J756" s="17">
        <v>1019.75</v>
      </c>
      <c r="K756" s="17">
        <v>1019.34</v>
      </c>
      <c r="L756" s="17">
        <v>1051.1099999999999</v>
      </c>
      <c r="M756" s="17">
        <v>1031.46</v>
      </c>
      <c r="N756" s="17">
        <v>1034.51</v>
      </c>
      <c r="O756" s="17">
        <v>1111.29</v>
      </c>
      <c r="P756" s="17">
        <v>1067.98</v>
      </c>
      <c r="Q756" s="17">
        <v>1051.5999999999999</v>
      </c>
      <c r="R756" s="17">
        <v>1040.1500000000001</v>
      </c>
      <c r="S756" s="17">
        <v>1106.6500000000001</v>
      </c>
      <c r="T756" s="17">
        <v>1143.8499999999999</v>
      </c>
      <c r="U756" s="17">
        <v>1134.1199999999999</v>
      </c>
      <c r="V756" s="17">
        <v>1069.43</v>
      </c>
      <c r="W756" s="17">
        <v>1049.8599999999999</v>
      </c>
      <c r="X756" s="17">
        <v>1096.98</v>
      </c>
      <c r="Y756" s="17">
        <v>1063.54</v>
      </c>
      <c r="Z756" s="17">
        <v>1063.6300000000001</v>
      </c>
      <c r="AA756" s="17">
        <v>1074.7</v>
      </c>
      <c r="AB756" s="17">
        <v>1019.72</v>
      </c>
      <c r="AC756" s="17">
        <v>1089.3699999999999</v>
      </c>
      <c r="AD756" s="17">
        <v>1082.95</v>
      </c>
      <c r="AE756" s="17">
        <v>1097.99</v>
      </c>
      <c r="AF756" s="17">
        <v>1068.1099999999999</v>
      </c>
      <c r="AG756" s="17">
        <v>1067.72</v>
      </c>
      <c r="AH756" s="17">
        <v>1067.72</v>
      </c>
      <c r="AI756" s="17">
        <v>1067.72</v>
      </c>
      <c r="AJ756" s="17">
        <v>1076.02</v>
      </c>
      <c r="AK756" s="17">
        <v>1083.94</v>
      </c>
      <c r="AL756" s="17">
        <v>1087.32</v>
      </c>
      <c r="AM756" s="17">
        <v>1104.01</v>
      </c>
      <c r="AN756" s="17">
        <v>1104.01</v>
      </c>
      <c r="AO756" s="17">
        <v>1118.56</v>
      </c>
      <c r="AP756" s="17">
        <v>1148.95</v>
      </c>
    </row>
    <row r="757" spans="1:42" x14ac:dyDescent="0.35">
      <c r="A757" s="52"/>
      <c r="B757" s="17">
        <v>979.25599999999997</v>
      </c>
      <c r="C757" s="17">
        <v>979.25599999999997</v>
      </c>
      <c r="D757" s="17">
        <v>1054.77</v>
      </c>
      <c r="E757" s="17">
        <v>1006.08</v>
      </c>
      <c r="F757" s="17">
        <v>1028.45</v>
      </c>
      <c r="G757" s="17">
        <v>1059.24</v>
      </c>
      <c r="H757" s="17">
        <v>1078.98</v>
      </c>
      <c r="I757" s="17">
        <v>999.65099999999995</v>
      </c>
      <c r="J757" s="17">
        <v>1021.21</v>
      </c>
      <c r="K757" s="17">
        <v>1020.33</v>
      </c>
      <c r="L757" s="17">
        <v>1054.8</v>
      </c>
      <c r="M757" s="17">
        <v>1037.77</v>
      </c>
      <c r="N757" s="17">
        <v>1035.32</v>
      </c>
      <c r="O757" s="17">
        <v>1113.3699999999999</v>
      </c>
      <c r="P757" s="17">
        <v>1068.56</v>
      </c>
      <c r="Q757" s="17">
        <v>1053.51</v>
      </c>
      <c r="R757" s="17">
        <v>1043.53</v>
      </c>
      <c r="S757" s="17">
        <v>1109.44</v>
      </c>
      <c r="T757" s="17">
        <v>1148.81</v>
      </c>
      <c r="U757" s="17">
        <v>1136.6400000000001</v>
      </c>
      <c r="V757" s="17">
        <v>1070.1400000000001</v>
      </c>
      <c r="W757" s="17">
        <v>1051.3900000000001</v>
      </c>
      <c r="X757" s="17">
        <v>1096.99</v>
      </c>
      <c r="Y757" s="17">
        <v>1066.46</v>
      </c>
      <c r="Z757" s="17">
        <v>1063.6600000000001</v>
      </c>
      <c r="AA757" s="17">
        <v>1075.3800000000001</v>
      </c>
      <c r="AB757" s="17">
        <v>1031.8499999999999</v>
      </c>
      <c r="AC757" s="17">
        <v>1092.4000000000001</v>
      </c>
      <c r="AD757" s="17">
        <v>1086.49</v>
      </c>
      <c r="AE757" s="17">
        <v>1098.32</v>
      </c>
      <c r="AF757" s="17">
        <v>1070.52</v>
      </c>
      <c r="AG757" s="17">
        <v>1068.1099999999999</v>
      </c>
      <c r="AH757" s="17">
        <v>1068.1099999999999</v>
      </c>
      <c r="AI757" s="17">
        <v>1068.1099999999999</v>
      </c>
      <c r="AJ757" s="17">
        <v>1076.32</v>
      </c>
      <c r="AK757" s="17">
        <v>1084.3499999999999</v>
      </c>
      <c r="AL757" s="17">
        <v>1087.56</v>
      </c>
      <c r="AM757" s="17">
        <v>1105.58</v>
      </c>
      <c r="AN757" s="17">
        <v>1105.58</v>
      </c>
      <c r="AO757" s="17">
        <v>1119.0899999999999</v>
      </c>
      <c r="AP757" s="17">
        <v>1150.3800000000001</v>
      </c>
    </row>
    <row r="758" spans="1:42" x14ac:dyDescent="0.35">
      <c r="A758" s="52"/>
      <c r="B758" s="17">
        <v>982.72900000000004</v>
      </c>
      <c r="C758" s="17">
        <v>982.72900000000004</v>
      </c>
      <c r="D758" s="17">
        <v>1059.26</v>
      </c>
      <c r="E758" s="17">
        <v>1007.44</v>
      </c>
      <c r="F758" s="17">
        <v>1029.8699999999999</v>
      </c>
      <c r="G758" s="17">
        <v>1061.3499999999999</v>
      </c>
      <c r="H758" s="17">
        <v>1087.69</v>
      </c>
      <c r="I758" s="17">
        <v>1000.79</v>
      </c>
      <c r="J758" s="17">
        <v>1023.36</v>
      </c>
      <c r="K758" s="17">
        <v>1025.1199999999999</v>
      </c>
      <c r="L758" s="17">
        <v>1060.8800000000001</v>
      </c>
      <c r="M758" s="17">
        <v>1040.9000000000001</v>
      </c>
      <c r="N758" s="17">
        <v>1036.23</v>
      </c>
      <c r="O758" s="17">
        <v>1115.92</v>
      </c>
      <c r="P758" s="17">
        <v>1068.72</v>
      </c>
      <c r="Q758" s="17">
        <v>1054.82</v>
      </c>
      <c r="R758" s="17">
        <v>1047.3599999999999</v>
      </c>
      <c r="S758" s="17">
        <v>1109.96</v>
      </c>
      <c r="T758" s="17">
        <v>1156.1300000000001</v>
      </c>
      <c r="U758" s="17">
        <v>1146.79</v>
      </c>
      <c r="V758" s="17">
        <v>1073.3399999999999</v>
      </c>
      <c r="W758" s="17">
        <v>1054.5999999999999</v>
      </c>
      <c r="X758" s="17">
        <v>1097.83</v>
      </c>
      <c r="Y758" s="17">
        <v>1072.56</v>
      </c>
      <c r="Z758" s="17">
        <v>1067.83</v>
      </c>
      <c r="AA758" s="17">
        <v>1076.5899999999999</v>
      </c>
      <c r="AB758" s="17">
        <v>1036.6600000000001</v>
      </c>
      <c r="AC758" s="17">
        <v>1096.74</v>
      </c>
      <c r="AD758" s="17">
        <v>1086.55</v>
      </c>
      <c r="AE758" s="17">
        <v>1098.97</v>
      </c>
      <c r="AF758" s="17">
        <v>1072.28</v>
      </c>
      <c r="AG758" s="17">
        <v>1069.8</v>
      </c>
      <c r="AH758" s="17">
        <v>1069.8</v>
      </c>
      <c r="AI758" s="17">
        <v>1069.8</v>
      </c>
      <c r="AJ758" s="17">
        <v>1079.5999999999999</v>
      </c>
      <c r="AK758" s="17">
        <v>1085.3900000000001</v>
      </c>
      <c r="AL758" s="17">
        <v>1088.1500000000001</v>
      </c>
      <c r="AM758" s="17">
        <v>1105.94</v>
      </c>
      <c r="AN758" s="17">
        <v>1105.94</v>
      </c>
      <c r="AO758" s="17">
        <v>1124.05</v>
      </c>
      <c r="AP758" s="17">
        <v>1155.0899999999999</v>
      </c>
    </row>
    <row r="759" spans="1:42" x14ac:dyDescent="0.35">
      <c r="A759" s="52"/>
      <c r="B759" s="17">
        <v>983.37900000000002</v>
      </c>
      <c r="C759" s="17">
        <v>983.37900000000002</v>
      </c>
      <c r="D759" s="17">
        <v>1061.08</v>
      </c>
      <c r="E759" s="17">
        <v>1007.58</v>
      </c>
      <c r="F759" s="17">
        <v>1029.9000000000001</v>
      </c>
      <c r="G759" s="17">
        <v>1061.57</v>
      </c>
      <c r="H759" s="17">
        <v>1090.1400000000001</v>
      </c>
      <c r="I759" s="17">
        <v>1008.52</v>
      </c>
      <c r="J759" s="17">
        <v>1029.53</v>
      </c>
      <c r="K759" s="17">
        <v>1025.76</v>
      </c>
      <c r="L759" s="17">
        <v>1064.26</v>
      </c>
      <c r="M759" s="17">
        <v>1042.93</v>
      </c>
      <c r="N759" s="17">
        <v>1036.29</v>
      </c>
      <c r="O759" s="17">
        <v>1117.04</v>
      </c>
      <c r="P759" s="17">
        <v>1068.83</v>
      </c>
      <c r="Q759" s="17">
        <v>1056.17</v>
      </c>
      <c r="R759" s="17">
        <v>1052.6300000000001</v>
      </c>
      <c r="S759" s="17">
        <v>1123.28</v>
      </c>
      <c r="T759" s="17">
        <v>1156.72</v>
      </c>
      <c r="U759" s="17">
        <v>1149.9000000000001</v>
      </c>
      <c r="V759" s="17">
        <v>1078.8900000000001</v>
      </c>
      <c r="W759" s="17">
        <v>1054.96</v>
      </c>
      <c r="X759" s="17">
        <v>1107.96</v>
      </c>
      <c r="Y759" s="17">
        <v>1074.72</v>
      </c>
      <c r="Z759" s="17">
        <v>1068.08</v>
      </c>
      <c r="AA759" s="17">
        <v>1076.75</v>
      </c>
      <c r="AB759" s="17">
        <v>1038.08</v>
      </c>
      <c r="AC759" s="17">
        <v>1105.3499999999999</v>
      </c>
      <c r="AD759" s="17">
        <v>1086.77</v>
      </c>
      <c r="AE759" s="17">
        <v>1098.97</v>
      </c>
      <c r="AF759" s="17">
        <v>1072.92</v>
      </c>
      <c r="AG759" s="17">
        <v>1069.96</v>
      </c>
      <c r="AH759" s="17">
        <v>1069.96</v>
      </c>
      <c r="AI759" s="17">
        <v>1069.96</v>
      </c>
      <c r="AJ759" s="17">
        <v>1082.05</v>
      </c>
      <c r="AK759" s="17">
        <v>1087.9000000000001</v>
      </c>
      <c r="AL759" s="17">
        <v>1090.92</v>
      </c>
      <c r="AM759" s="17">
        <v>1109.6099999999999</v>
      </c>
      <c r="AN759" s="17">
        <v>1109.6099999999999</v>
      </c>
      <c r="AO759" s="17">
        <v>1125.8599999999999</v>
      </c>
      <c r="AP759" s="17">
        <v>1155.8800000000001</v>
      </c>
    </row>
    <row r="760" spans="1:42" x14ac:dyDescent="0.35">
      <c r="A760" s="52"/>
      <c r="B760" s="17">
        <v>985.91600000000005</v>
      </c>
      <c r="C760" s="17">
        <v>985.91600000000005</v>
      </c>
      <c r="D760" s="17">
        <v>1061.1500000000001</v>
      </c>
      <c r="E760" s="17">
        <v>1007.72</v>
      </c>
      <c r="F760" s="17">
        <v>1030.07</v>
      </c>
      <c r="G760" s="17">
        <v>1064.27</v>
      </c>
      <c r="H760" s="17">
        <v>1093.3800000000001</v>
      </c>
      <c r="I760" s="17">
        <v>1011.47</v>
      </c>
      <c r="J760" s="17">
        <v>1031.24</v>
      </c>
      <c r="K760" s="17">
        <v>1031.08</v>
      </c>
      <c r="L760" s="17">
        <v>1065.19</v>
      </c>
      <c r="M760" s="17">
        <v>1053.3</v>
      </c>
      <c r="N760" s="17">
        <v>1037.27</v>
      </c>
      <c r="O760" s="17">
        <v>1121.3499999999999</v>
      </c>
      <c r="P760" s="17">
        <v>1069.98</v>
      </c>
      <c r="Q760" s="17">
        <v>1056.9100000000001</v>
      </c>
      <c r="R760" s="17">
        <v>1052.83</v>
      </c>
      <c r="S760" s="17">
        <v>1125.0999999999999</v>
      </c>
      <c r="T760" s="17">
        <v>1158.48</v>
      </c>
      <c r="U760" s="17">
        <v>1150.73</v>
      </c>
      <c r="V760" s="17">
        <v>1080.28</v>
      </c>
      <c r="W760" s="17">
        <v>1056.67</v>
      </c>
      <c r="X760" s="17">
        <v>1108.73</v>
      </c>
      <c r="Y760" s="17">
        <v>1076.25</v>
      </c>
      <c r="Z760" s="17">
        <v>1069.47</v>
      </c>
      <c r="AA760" s="17">
        <v>1080.01</v>
      </c>
      <c r="AB760" s="17">
        <v>1041.77</v>
      </c>
      <c r="AC760" s="17">
        <v>1108.2</v>
      </c>
      <c r="AD760" s="17">
        <v>1089.3399999999999</v>
      </c>
      <c r="AE760" s="17">
        <v>1099.51</v>
      </c>
      <c r="AF760" s="17">
        <v>1073.43</v>
      </c>
      <c r="AG760" s="17">
        <v>1076.3399999999999</v>
      </c>
      <c r="AH760" s="17">
        <v>1076.3399999999999</v>
      </c>
      <c r="AI760" s="17">
        <v>1076.3399999999999</v>
      </c>
      <c r="AJ760" s="17">
        <v>1082.45</v>
      </c>
      <c r="AK760" s="17">
        <v>1088.68</v>
      </c>
      <c r="AL760" s="17">
        <v>1092.97</v>
      </c>
      <c r="AM760" s="17">
        <v>1109.68</v>
      </c>
      <c r="AN760" s="17">
        <v>1109.68</v>
      </c>
      <c r="AO760" s="17">
        <v>1125.97</v>
      </c>
      <c r="AP760" s="17">
        <v>1157.97</v>
      </c>
    </row>
    <row r="761" spans="1:42" x14ac:dyDescent="0.35">
      <c r="A761" s="52"/>
      <c r="B761" s="17">
        <v>986.78499999999997</v>
      </c>
      <c r="C761" s="17">
        <v>986.78499999999997</v>
      </c>
      <c r="D761" s="17">
        <v>1071.0899999999999</v>
      </c>
      <c r="E761" s="17">
        <v>1007.79</v>
      </c>
      <c r="F761" s="17">
        <v>1031.3900000000001</v>
      </c>
      <c r="G761" s="17">
        <v>1070.04</v>
      </c>
      <c r="H761" s="17">
        <v>1104.1199999999999</v>
      </c>
      <c r="I761" s="17">
        <v>1012.27</v>
      </c>
      <c r="J761" s="17">
        <v>1032.08</v>
      </c>
      <c r="K761" s="17">
        <v>1033.99</v>
      </c>
      <c r="L761" s="17">
        <v>1065.6199999999999</v>
      </c>
      <c r="M761" s="17">
        <v>1058.1199999999999</v>
      </c>
      <c r="N761" s="17">
        <v>1041.53</v>
      </c>
      <c r="O761" s="17">
        <v>1123.0999999999999</v>
      </c>
      <c r="P761" s="17">
        <v>1071.67</v>
      </c>
      <c r="Q761" s="17">
        <v>1059.26</v>
      </c>
      <c r="R761" s="17">
        <v>1053.8699999999999</v>
      </c>
      <c r="S761" s="17">
        <v>1129.51</v>
      </c>
      <c r="T761" s="17">
        <v>1159.3900000000001</v>
      </c>
      <c r="U761" s="17">
        <v>1166.8900000000001</v>
      </c>
      <c r="V761" s="17">
        <v>1080.92</v>
      </c>
      <c r="W761" s="17">
        <v>1056.82</v>
      </c>
      <c r="X761" s="17">
        <v>1114.08</v>
      </c>
      <c r="Y761" s="17">
        <v>1079.02</v>
      </c>
      <c r="Z761" s="17">
        <v>1077</v>
      </c>
      <c r="AA761" s="17">
        <v>1080.3900000000001</v>
      </c>
      <c r="AB761" s="17">
        <v>1044.3399999999999</v>
      </c>
      <c r="AC761" s="17">
        <v>1108.23</v>
      </c>
      <c r="AD761" s="17">
        <v>1089.72</v>
      </c>
      <c r="AE761" s="17">
        <v>1100.4000000000001</v>
      </c>
      <c r="AF761" s="17">
        <v>1075.8800000000001</v>
      </c>
      <c r="AG761" s="17">
        <v>1079.1500000000001</v>
      </c>
      <c r="AH761" s="17">
        <v>1079.1500000000001</v>
      </c>
      <c r="AI761" s="17">
        <v>1079.1500000000001</v>
      </c>
      <c r="AJ761" s="17">
        <v>1086.8599999999999</v>
      </c>
      <c r="AK761" s="17">
        <v>1090.55</v>
      </c>
      <c r="AL761" s="17">
        <v>1094.0899999999999</v>
      </c>
      <c r="AM761" s="17">
        <v>1110.1500000000001</v>
      </c>
      <c r="AN761" s="17">
        <v>1110.1500000000001</v>
      </c>
      <c r="AO761" s="17">
        <v>1126.81</v>
      </c>
      <c r="AP761" s="17">
        <v>1161.9100000000001</v>
      </c>
    </row>
    <row r="762" spans="1:42" x14ac:dyDescent="0.35">
      <c r="A762" s="52"/>
      <c r="B762" s="17">
        <v>992.07500000000005</v>
      </c>
      <c r="C762" s="17">
        <v>992.07500000000005</v>
      </c>
      <c r="D762" s="17">
        <v>1071.94</v>
      </c>
      <c r="E762" s="17">
        <v>1007.82</v>
      </c>
      <c r="F762" s="17">
        <v>1033.54</v>
      </c>
      <c r="G762" s="17">
        <v>1070.78</v>
      </c>
      <c r="H762" s="17">
        <v>1104.54</v>
      </c>
      <c r="I762" s="17">
        <v>1014.41</v>
      </c>
      <c r="J762" s="17">
        <v>1041.72</v>
      </c>
      <c r="K762" s="17">
        <v>1039.01</v>
      </c>
      <c r="L762" s="17">
        <v>1065.98</v>
      </c>
      <c r="M762" s="17">
        <v>1058.77</v>
      </c>
      <c r="N762" s="17">
        <v>1044.5899999999999</v>
      </c>
      <c r="O762" s="17">
        <v>1123.82</v>
      </c>
      <c r="P762" s="17">
        <v>1071.9000000000001</v>
      </c>
      <c r="Q762" s="17">
        <v>1067.02</v>
      </c>
      <c r="R762" s="17">
        <v>1055.1500000000001</v>
      </c>
      <c r="S762" s="17">
        <v>1131.73</v>
      </c>
      <c r="T762" s="17">
        <v>1165.81</v>
      </c>
      <c r="U762" s="17">
        <v>1168.06</v>
      </c>
      <c r="V762" s="17">
        <v>1081.23</v>
      </c>
      <c r="W762" s="17">
        <v>1057.53</v>
      </c>
      <c r="X762" s="17">
        <v>1118.3499999999999</v>
      </c>
      <c r="Y762" s="17">
        <v>1079.92</v>
      </c>
      <c r="Z762" s="17">
        <v>1082.58</v>
      </c>
      <c r="AA762" s="17">
        <v>1081.4100000000001</v>
      </c>
      <c r="AB762" s="17">
        <v>1044.67</v>
      </c>
      <c r="AC762" s="17">
        <v>1113.03</v>
      </c>
      <c r="AD762" s="17">
        <v>1090.27</v>
      </c>
      <c r="AE762" s="17">
        <v>1102.3800000000001</v>
      </c>
      <c r="AF762" s="17">
        <v>1076.3</v>
      </c>
      <c r="AG762" s="17">
        <v>1080.29</v>
      </c>
      <c r="AH762" s="17">
        <v>1080.29</v>
      </c>
      <c r="AI762" s="17">
        <v>1080.29</v>
      </c>
      <c r="AJ762" s="17">
        <v>1089.49</v>
      </c>
      <c r="AK762" s="17">
        <v>1091.6099999999999</v>
      </c>
      <c r="AL762" s="17">
        <v>1094.8599999999999</v>
      </c>
      <c r="AM762" s="17">
        <v>1110.44</v>
      </c>
      <c r="AN762" s="17">
        <v>1110.44</v>
      </c>
      <c r="AO762" s="17">
        <v>1129.04</v>
      </c>
      <c r="AP762" s="17">
        <v>1164.3</v>
      </c>
    </row>
    <row r="763" spans="1:42" x14ac:dyDescent="0.35">
      <c r="A763" s="52"/>
      <c r="B763" s="17">
        <v>993.75099999999998</v>
      </c>
      <c r="C763" s="17">
        <v>993.75099999999998</v>
      </c>
      <c r="D763" s="17">
        <v>1079.5</v>
      </c>
      <c r="E763" s="17">
        <v>1010</v>
      </c>
      <c r="F763" s="17">
        <v>1043.23</v>
      </c>
      <c r="G763" s="17">
        <v>1079.28</v>
      </c>
      <c r="H763" s="17">
        <v>1109.75</v>
      </c>
      <c r="I763" s="17">
        <v>1014.47</v>
      </c>
      <c r="J763" s="17">
        <v>1043.8900000000001</v>
      </c>
      <c r="K763" s="17">
        <v>1044.3</v>
      </c>
      <c r="L763" s="17">
        <v>1067.32</v>
      </c>
      <c r="M763" s="17">
        <v>1063.0899999999999</v>
      </c>
      <c r="N763" s="17">
        <v>1050.45</v>
      </c>
      <c r="O763" s="17">
        <v>1123.8399999999999</v>
      </c>
      <c r="P763" s="17">
        <v>1077.9100000000001</v>
      </c>
      <c r="Q763" s="17">
        <v>1069.26</v>
      </c>
      <c r="R763" s="17">
        <v>1055.28</v>
      </c>
      <c r="S763" s="17">
        <v>1132.22</v>
      </c>
      <c r="T763" s="17">
        <v>1172.77</v>
      </c>
      <c r="U763" s="17">
        <v>1174.92</v>
      </c>
      <c r="V763" s="17">
        <v>1084.68</v>
      </c>
      <c r="W763" s="17">
        <v>1060.28</v>
      </c>
      <c r="X763" s="17">
        <v>1123.52</v>
      </c>
      <c r="Y763" s="17">
        <v>1080.31</v>
      </c>
      <c r="Z763" s="17">
        <v>1091.17</v>
      </c>
      <c r="AA763" s="17">
        <v>1088.3900000000001</v>
      </c>
      <c r="AB763" s="17">
        <v>1049.22</v>
      </c>
      <c r="AC763" s="17">
        <v>1115.8399999999999</v>
      </c>
      <c r="AD763" s="17">
        <v>1090.44</v>
      </c>
      <c r="AE763" s="17">
        <v>1103</v>
      </c>
      <c r="AF763" s="17">
        <v>1080.26</v>
      </c>
      <c r="AG763" s="17">
        <v>1080.48</v>
      </c>
      <c r="AH763" s="17">
        <v>1080.48</v>
      </c>
      <c r="AI763" s="17">
        <v>1080.48</v>
      </c>
      <c r="AJ763" s="17">
        <v>1091.06</v>
      </c>
      <c r="AK763" s="17">
        <v>1093.04</v>
      </c>
      <c r="AL763" s="17">
        <v>1097.69</v>
      </c>
      <c r="AM763" s="17">
        <v>1110.82</v>
      </c>
      <c r="AN763" s="17">
        <v>1110.82</v>
      </c>
      <c r="AO763" s="17">
        <v>1129.08</v>
      </c>
      <c r="AP763" s="17">
        <v>1166.24</v>
      </c>
    </row>
    <row r="764" spans="1:42" x14ac:dyDescent="0.35">
      <c r="A764" s="52"/>
      <c r="B764" s="17">
        <v>1016.88</v>
      </c>
      <c r="C764" s="17">
        <v>1016.88</v>
      </c>
      <c r="D764" s="17">
        <v>1084.17</v>
      </c>
      <c r="E764" s="17">
        <v>1010.5</v>
      </c>
      <c r="F764" s="17">
        <v>1046.5999999999999</v>
      </c>
      <c r="G764" s="17">
        <v>1081.44</v>
      </c>
      <c r="H764" s="17">
        <v>1109.95</v>
      </c>
      <c r="I764" s="17">
        <v>1018.44</v>
      </c>
      <c r="J764" s="17">
        <v>1045.8499999999999</v>
      </c>
      <c r="K764" s="17">
        <v>1053.06</v>
      </c>
      <c r="L764" s="17">
        <v>1074.52</v>
      </c>
      <c r="M764" s="17">
        <v>1066.79</v>
      </c>
      <c r="N764" s="17">
        <v>1056.26</v>
      </c>
      <c r="O764" s="17">
        <v>1125.32</v>
      </c>
      <c r="P764" s="17">
        <v>1078</v>
      </c>
      <c r="Q764" s="17">
        <v>1069.46</v>
      </c>
      <c r="R764" s="17">
        <v>1058.99</v>
      </c>
      <c r="S764" s="17">
        <v>1134.25</v>
      </c>
      <c r="T764" s="17">
        <v>1175.3699999999999</v>
      </c>
      <c r="U764" s="17">
        <v>1176.55</v>
      </c>
      <c r="V764" s="17">
        <v>1090.05</v>
      </c>
      <c r="W764" s="17">
        <v>1063.74</v>
      </c>
      <c r="X764" s="17">
        <v>1124.32</v>
      </c>
      <c r="Y764" s="17">
        <v>1090.17</v>
      </c>
      <c r="Z764" s="17">
        <v>1092.23</v>
      </c>
      <c r="AA764" s="17">
        <v>1091.6199999999999</v>
      </c>
      <c r="AB764" s="17">
        <v>1052.6600000000001</v>
      </c>
      <c r="AC764" s="17">
        <v>1116.42</v>
      </c>
      <c r="AD764" s="17">
        <v>1090.8499999999999</v>
      </c>
      <c r="AE764" s="17">
        <v>1103.05</v>
      </c>
      <c r="AF764" s="17">
        <v>1093.47</v>
      </c>
      <c r="AG764" s="17">
        <v>1080.6400000000001</v>
      </c>
      <c r="AH764" s="17">
        <v>1080.6400000000001</v>
      </c>
      <c r="AI764" s="17">
        <v>1080.6400000000001</v>
      </c>
      <c r="AJ764" s="17">
        <v>1095.3499999999999</v>
      </c>
      <c r="AK764" s="17">
        <v>1098.29</v>
      </c>
      <c r="AL764" s="17">
        <v>1098.97</v>
      </c>
      <c r="AM764" s="17">
        <v>1113.6600000000001</v>
      </c>
      <c r="AN764" s="17">
        <v>1113.6600000000001</v>
      </c>
      <c r="AO764" s="17">
        <v>1131.26</v>
      </c>
      <c r="AP764" s="17">
        <v>1168.8800000000001</v>
      </c>
    </row>
    <row r="765" spans="1:42" x14ac:dyDescent="0.35">
      <c r="A765" s="52"/>
      <c r="B765" s="17">
        <v>1018.37</v>
      </c>
      <c r="C765" s="17">
        <v>1018.37</v>
      </c>
      <c r="D765" s="17">
        <v>1085.6600000000001</v>
      </c>
      <c r="E765" s="17">
        <v>1012.28</v>
      </c>
      <c r="F765" s="17">
        <v>1050.24</v>
      </c>
      <c r="G765" s="17">
        <v>1083.3</v>
      </c>
      <c r="H765" s="17">
        <v>1110.03</v>
      </c>
      <c r="I765" s="17">
        <v>1021.53</v>
      </c>
      <c r="J765" s="17">
        <v>1047.44</v>
      </c>
      <c r="K765" s="17">
        <v>1069.1600000000001</v>
      </c>
      <c r="L765" s="17">
        <v>1076.22</v>
      </c>
      <c r="M765" s="17">
        <v>1068.68</v>
      </c>
      <c r="N765" s="17">
        <v>1057.21</v>
      </c>
      <c r="O765" s="17">
        <v>1128.47</v>
      </c>
      <c r="P765" s="17">
        <v>1079.96</v>
      </c>
      <c r="Q765" s="17">
        <v>1071.24</v>
      </c>
      <c r="R765" s="17">
        <v>1076.31</v>
      </c>
      <c r="S765" s="17">
        <v>1134.55</v>
      </c>
      <c r="T765" s="17">
        <v>1203.75</v>
      </c>
      <c r="U765" s="17">
        <v>1181.55</v>
      </c>
      <c r="V765" s="17">
        <v>1091.1500000000001</v>
      </c>
      <c r="W765" s="17">
        <v>1067.69</v>
      </c>
      <c r="X765" s="17">
        <v>1133.7</v>
      </c>
      <c r="Y765" s="17">
        <v>1092.83</v>
      </c>
      <c r="Z765" s="17">
        <v>1096.4100000000001</v>
      </c>
      <c r="AA765" s="17">
        <v>1102.8599999999999</v>
      </c>
      <c r="AB765" s="17">
        <v>1060.26</v>
      </c>
      <c r="AC765" s="17">
        <v>1119.94</v>
      </c>
      <c r="AD765" s="17">
        <v>1091.1199999999999</v>
      </c>
      <c r="AE765" s="17">
        <v>1103.22</v>
      </c>
      <c r="AF765" s="17">
        <v>1098.77</v>
      </c>
      <c r="AG765" s="17">
        <v>1082.3</v>
      </c>
      <c r="AH765" s="17">
        <v>1082.3</v>
      </c>
      <c r="AI765" s="17">
        <v>1082.3</v>
      </c>
      <c r="AJ765" s="17">
        <v>1103.43</v>
      </c>
      <c r="AK765" s="17">
        <v>1101.04</v>
      </c>
      <c r="AL765" s="17">
        <v>1100.33</v>
      </c>
      <c r="AM765" s="17">
        <v>1114.06</v>
      </c>
      <c r="AN765" s="17">
        <v>1114.06</v>
      </c>
      <c r="AO765" s="17">
        <v>1131.73</v>
      </c>
      <c r="AP765" s="17">
        <v>1171.03</v>
      </c>
    </row>
    <row r="766" spans="1:42" x14ac:dyDescent="0.35">
      <c r="A766" s="52"/>
      <c r="B766" s="17">
        <v>1020.97</v>
      </c>
      <c r="C766" s="17">
        <v>1020.97</v>
      </c>
      <c r="D766" s="17">
        <v>1088.74</v>
      </c>
      <c r="E766" s="17">
        <v>1013.77</v>
      </c>
      <c r="F766" s="17">
        <v>1050.3</v>
      </c>
      <c r="G766" s="17">
        <v>1084.55</v>
      </c>
      <c r="H766" s="17">
        <v>1110.3800000000001</v>
      </c>
      <c r="I766" s="17">
        <v>1025.8900000000001</v>
      </c>
      <c r="J766" s="17">
        <v>1054.71</v>
      </c>
      <c r="K766" s="17">
        <v>1072.4000000000001</v>
      </c>
      <c r="L766" s="17">
        <v>1091.8900000000001</v>
      </c>
      <c r="M766" s="17">
        <v>1079.06</v>
      </c>
      <c r="N766" s="17">
        <v>1058.8</v>
      </c>
      <c r="O766" s="17">
        <v>1141.8699999999999</v>
      </c>
      <c r="P766" s="17">
        <v>1081.02</v>
      </c>
      <c r="Q766" s="17">
        <v>1074.21</v>
      </c>
      <c r="R766" s="17">
        <v>1077.8900000000001</v>
      </c>
      <c r="S766" s="17">
        <v>1134.94</v>
      </c>
      <c r="T766" s="17">
        <v>1205.77</v>
      </c>
      <c r="U766" s="17">
        <v>1187.32</v>
      </c>
      <c r="V766" s="17">
        <v>1096.44</v>
      </c>
      <c r="W766" s="17">
        <v>1069.3499999999999</v>
      </c>
      <c r="X766" s="17">
        <v>1134.25</v>
      </c>
      <c r="Y766" s="17">
        <v>1096.54</v>
      </c>
      <c r="Z766" s="17">
        <v>1096.47</v>
      </c>
      <c r="AA766" s="17">
        <v>1105.3</v>
      </c>
      <c r="AB766" s="17">
        <v>1060.8499999999999</v>
      </c>
      <c r="AC766" s="17">
        <v>1120.8800000000001</v>
      </c>
      <c r="AD766" s="17">
        <v>1094.1600000000001</v>
      </c>
      <c r="AE766" s="17">
        <v>1105.48</v>
      </c>
      <c r="AF766" s="17">
        <v>1106.1099999999999</v>
      </c>
      <c r="AG766" s="17">
        <v>1082.5899999999999</v>
      </c>
      <c r="AH766" s="17">
        <v>1082.5899999999999</v>
      </c>
      <c r="AI766" s="17">
        <v>1082.5899999999999</v>
      </c>
      <c r="AJ766" s="17">
        <v>1111.02</v>
      </c>
      <c r="AK766" s="17">
        <v>1101.46</v>
      </c>
      <c r="AL766" s="17">
        <v>1101.8800000000001</v>
      </c>
      <c r="AM766" s="17">
        <v>1114.4100000000001</v>
      </c>
      <c r="AN766" s="17">
        <v>1114.4100000000001</v>
      </c>
      <c r="AO766" s="17">
        <v>1133.27</v>
      </c>
      <c r="AP766" s="17">
        <v>1179.3900000000001</v>
      </c>
    </row>
    <row r="767" spans="1:42" x14ac:dyDescent="0.35">
      <c r="A767" s="52"/>
      <c r="B767" s="17">
        <v>1026.25</v>
      </c>
      <c r="C767" s="17">
        <v>1026.25</v>
      </c>
      <c r="D767" s="17">
        <v>1091.19</v>
      </c>
      <c r="E767" s="17">
        <v>1020.52</v>
      </c>
      <c r="F767" s="17">
        <v>1052.3800000000001</v>
      </c>
      <c r="G767" s="17">
        <v>1085.6300000000001</v>
      </c>
      <c r="H767" s="17">
        <v>1112.1300000000001</v>
      </c>
      <c r="I767" s="17">
        <v>1026.23</v>
      </c>
      <c r="J767" s="17">
        <v>1067.08</v>
      </c>
      <c r="K767" s="17">
        <v>1075.1500000000001</v>
      </c>
      <c r="L767" s="17">
        <v>1092.52</v>
      </c>
      <c r="M767" s="17">
        <v>1079.81</v>
      </c>
      <c r="N767" s="17">
        <v>1059.6600000000001</v>
      </c>
      <c r="O767" s="17">
        <v>1141.97</v>
      </c>
      <c r="P767" s="17">
        <v>1081.3800000000001</v>
      </c>
      <c r="Q767" s="17">
        <v>1082.92</v>
      </c>
      <c r="R767" s="17">
        <v>1078.1300000000001</v>
      </c>
      <c r="S767" s="17">
        <v>1136.73</v>
      </c>
      <c r="T767" s="17">
        <v>1206.95</v>
      </c>
      <c r="U767" s="17">
        <v>1192.24</v>
      </c>
      <c r="V767" s="17">
        <v>1102.43</v>
      </c>
      <c r="W767" s="17">
        <v>1073.3399999999999</v>
      </c>
      <c r="X767" s="17">
        <v>1142.0999999999999</v>
      </c>
      <c r="Y767" s="17">
        <v>1101.9000000000001</v>
      </c>
      <c r="Z767" s="17">
        <v>1096.73</v>
      </c>
      <c r="AA767" s="17">
        <v>1110.8699999999999</v>
      </c>
      <c r="AB767" s="17">
        <v>1062.49</v>
      </c>
      <c r="AC767" s="17">
        <v>1133.67</v>
      </c>
      <c r="AD767" s="17">
        <v>1095.74</v>
      </c>
      <c r="AE767" s="17">
        <v>1110.58</v>
      </c>
      <c r="AF767" s="17">
        <v>1108.76</v>
      </c>
      <c r="AG767" s="17">
        <v>1084.1600000000001</v>
      </c>
      <c r="AH767" s="17">
        <v>1084.1600000000001</v>
      </c>
      <c r="AI767" s="17">
        <v>1084.1600000000001</v>
      </c>
      <c r="AJ767" s="17">
        <v>1115.45</v>
      </c>
      <c r="AK767" s="17">
        <v>1102.76</v>
      </c>
      <c r="AL767" s="17">
        <v>1105.27</v>
      </c>
      <c r="AM767" s="17">
        <v>1115.78</v>
      </c>
      <c r="AN767" s="17">
        <v>1115.78</v>
      </c>
      <c r="AO767" s="17">
        <v>1133.72</v>
      </c>
      <c r="AP767" s="17">
        <v>1189.08</v>
      </c>
    </row>
    <row r="768" spans="1:42" x14ac:dyDescent="0.35">
      <c r="A768" s="52"/>
      <c r="B768" s="17">
        <v>1030.78</v>
      </c>
      <c r="C768" s="17">
        <v>1030.78</v>
      </c>
      <c r="D768" s="17">
        <v>1092.6199999999999</v>
      </c>
      <c r="E768" s="17">
        <v>1023.21</v>
      </c>
      <c r="F768" s="17">
        <v>1059.19</v>
      </c>
      <c r="G768" s="17">
        <v>1088.05</v>
      </c>
      <c r="H768" s="17">
        <v>1119.07</v>
      </c>
      <c r="I768" s="17">
        <v>1045.33</v>
      </c>
      <c r="J768" s="17">
        <v>1075.33</v>
      </c>
      <c r="K768" s="17">
        <v>1075.8900000000001</v>
      </c>
      <c r="L768" s="17">
        <v>1108.3900000000001</v>
      </c>
      <c r="M768" s="17">
        <v>1084.81</v>
      </c>
      <c r="N768" s="17">
        <v>1061.02</v>
      </c>
      <c r="O768" s="17">
        <v>1142.3900000000001</v>
      </c>
      <c r="P768" s="17">
        <v>1082.72</v>
      </c>
      <c r="Q768" s="17">
        <v>1086.4100000000001</v>
      </c>
      <c r="R768" s="17">
        <v>1085.43</v>
      </c>
      <c r="S768" s="17">
        <v>1143.53</v>
      </c>
      <c r="T768" s="17">
        <v>1211.2</v>
      </c>
      <c r="U768" s="17">
        <v>1201.0999999999999</v>
      </c>
      <c r="V768" s="17">
        <v>1105.1199999999999</v>
      </c>
      <c r="W768" s="17">
        <v>1081.8800000000001</v>
      </c>
      <c r="X768" s="17">
        <v>1150.19</v>
      </c>
      <c r="Y768" s="17">
        <v>1104.82</v>
      </c>
      <c r="Z768" s="17">
        <v>1100.77</v>
      </c>
      <c r="AA768" s="17">
        <v>1111.23</v>
      </c>
      <c r="AB768" s="17">
        <v>1069.45</v>
      </c>
      <c r="AC768" s="17">
        <v>1133.9100000000001</v>
      </c>
      <c r="AD768" s="17">
        <v>1099.0999999999999</v>
      </c>
      <c r="AE768" s="17">
        <v>1111.02</v>
      </c>
      <c r="AF768" s="17">
        <v>1113.3900000000001</v>
      </c>
      <c r="AG768" s="17">
        <v>1084.82</v>
      </c>
      <c r="AH768" s="17">
        <v>1084.82</v>
      </c>
      <c r="AI768" s="17">
        <v>1084.82</v>
      </c>
      <c r="AJ768" s="17">
        <v>1119.1300000000001</v>
      </c>
      <c r="AK768" s="17">
        <v>1103.17</v>
      </c>
      <c r="AL768" s="17">
        <v>1106.6400000000001</v>
      </c>
      <c r="AM768" s="17">
        <v>1131.9000000000001</v>
      </c>
      <c r="AN768" s="17">
        <v>1131.9000000000001</v>
      </c>
      <c r="AO768" s="17">
        <v>1137.8599999999999</v>
      </c>
      <c r="AP768" s="17">
        <v>1189.77</v>
      </c>
    </row>
    <row r="769" spans="1:42" x14ac:dyDescent="0.35">
      <c r="A769" s="52"/>
      <c r="B769" s="17">
        <v>1040.3</v>
      </c>
      <c r="C769" s="17">
        <v>1040.3</v>
      </c>
      <c r="D769" s="17">
        <v>1101.23</v>
      </c>
      <c r="E769" s="17">
        <v>1025.06</v>
      </c>
      <c r="F769" s="17">
        <v>1066.3</v>
      </c>
      <c r="G769" s="17">
        <v>1091.76</v>
      </c>
      <c r="H769" s="17">
        <v>1126.02</v>
      </c>
      <c r="I769" s="17">
        <v>1045.6300000000001</v>
      </c>
      <c r="J769" s="17">
        <v>1075.45</v>
      </c>
      <c r="K769" s="17">
        <v>1079.46</v>
      </c>
      <c r="L769" s="17">
        <v>1111.49</v>
      </c>
      <c r="M769" s="17">
        <v>1089.1600000000001</v>
      </c>
      <c r="N769" s="17">
        <v>1064.42</v>
      </c>
      <c r="O769" s="17">
        <v>1150.3</v>
      </c>
      <c r="P769" s="17">
        <v>1083.48</v>
      </c>
      <c r="Q769" s="17">
        <v>1087.29</v>
      </c>
      <c r="R769" s="17">
        <v>1088.45</v>
      </c>
      <c r="S769" s="17">
        <v>1146.21</v>
      </c>
      <c r="T769" s="17">
        <v>1211.99</v>
      </c>
      <c r="U769" s="17">
        <v>1202.8399999999999</v>
      </c>
      <c r="V769" s="17">
        <v>1107.5899999999999</v>
      </c>
      <c r="W769" s="17">
        <v>1083.99</v>
      </c>
      <c r="X769" s="17">
        <v>1152.46</v>
      </c>
      <c r="Y769" s="17">
        <v>1112.8800000000001</v>
      </c>
      <c r="Z769" s="17">
        <v>1105.8399999999999</v>
      </c>
      <c r="AA769" s="17">
        <v>1111.74</v>
      </c>
      <c r="AB769" s="17">
        <v>1071.95</v>
      </c>
      <c r="AC769" s="17">
        <v>1139.98</v>
      </c>
      <c r="AD769" s="17">
        <v>1100.99</v>
      </c>
      <c r="AE769" s="17">
        <v>1111.68</v>
      </c>
      <c r="AF769" s="17">
        <v>1133.3399999999999</v>
      </c>
      <c r="AG769" s="17">
        <v>1086.67</v>
      </c>
      <c r="AH769" s="17">
        <v>1086.67</v>
      </c>
      <c r="AI769" s="17">
        <v>1086.67</v>
      </c>
      <c r="AJ769" s="17">
        <v>1120.67</v>
      </c>
      <c r="AK769" s="17">
        <v>1104.22</v>
      </c>
      <c r="AL769" s="17">
        <v>1111.46</v>
      </c>
      <c r="AM769" s="17">
        <v>1149.2</v>
      </c>
      <c r="AN769" s="17">
        <v>1149.2</v>
      </c>
      <c r="AO769" s="17">
        <v>1144.82</v>
      </c>
      <c r="AP769" s="17">
        <v>1192.92</v>
      </c>
    </row>
    <row r="770" spans="1:42" x14ac:dyDescent="0.35">
      <c r="A770" s="52"/>
      <c r="B770" s="17">
        <v>1043.26</v>
      </c>
      <c r="C770" s="17">
        <v>1043.26</v>
      </c>
      <c r="D770" s="17">
        <v>1101.4000000000001</v>
      </c>
      <c r="E770" s="17">
        <v>1043.55</v>
      </c>
      <c r="F770" s="17">
        <v>1066.6099999999999</v>
      </c>
      <c r="G770" s="17">
        <v>1106.67</v>
      </c>
      <c r="H770" s="17">
        <v>1128.25</v>
      </c>
      <c r="I770" s="17">
        <v>1065.45</v>
      </c>
      <c r="J770" s="17">
        <v>1081.9000000000001</v>
      </c>
      <c r="K770" s="17">
        <v>1087.98</v>
      </c>
      <c r="L770" s="17">
        <v>1119.81</v>
      </c>
      <c r="M770" s="17">
        <v>1089.3399999999999</v>
      </c>
      <c r="N770" s="17">
        <v>1069.53</v>
      </c>
      <c r="O770" s="17">
        <v>1150.92</v>
      </c>
      <c r="P770" s="17">
        <v>1083.94</v>
      </c>
      <c r="Q770" s="17">
        <v>1091.3599999999999</v>
      </c>
      <c r="R770" s="17">
        <v>1090.82</v>
      </c>
      <c r="S770" s="17">
        <v>1153.27</v>
      </c>
      <c r="T770" s="17">
        <v>1212.31</v>
      </c>
      <c r="U770" s="17">
        <v>1204.93</v>
      </c>
      <c r="V770" s="17">
        <v>1109.43</v>
      </c>
      <c r="W770" s="17">
        <v>1085.1199999999999</v>
      </c>
      <c r="X770" s="17">
        <v>1153.1099999999999</v>
      </c>
      <c r="Y770" s="17">
        <v>1114.45</v>
      </c>
      <c r="Z770" s="17">
        <v>1115.49</v>
      </c>
      <c r="AA770" s="17">
        <v>1112.4100000000001</v>
      </c>
      <c r="AB770" s="17">
        <v>1079.8399999999999</v>
      </c>
      <c r="AC770" s="17">
        <v>1143.8499999999999</v>
      </c>
      <c r="AD770" s="17">
        <v>1102.01</v>
      </c>
      <c r="AE770" s="17">
        <v>1113.6099999999999</v>
      </c>
      <c r="AF770" s="17">
        <v>1149.6199999999999</v>
      </c>
      <c r="AG770" s="17">
        <v>1087.68</v>
      </c>
      <c r="AH770" s="17">
        <v>1087.68</v>
      </c>
      <c r="AI770" s="17">
        <v>1087.68</v>
      </c>
      <c r="AJ770" s="17">
        <v>1148.07</v>
      </c>
      <c r="AK770" s="17">
        <v>1108.9100000000001</v>
      </c>
      <c r="AL770" s="17">
        <v>1119.1099999999999</v>
      </c>
      <c r="AM770" s="17">
        <v>1150.6099999999999</v>
      </c>
      <c r="AN770" s="17">
        <v>1150.6099999999999</v>
      </c>
      <c r="AO770" s="17">
        <v>1146.3</v>
      </c>
      <c r="AP770" s="17">
        <v>1200.72</v>
      </c>
    </row>
    <row r="771" spans="1:42" x14ac:dyDescent="0.35">
      <c r="A771" s="52"/>
      <c r="B771" s="17">
        <v>1061.3399999999999</v>
      </c>
      <c r="C771" s="17">
        <v>1061.3399999999999</v>
      </c>
      <c r="D771" s="17">
        <v>1102.56</v>
      </c>
      <c r="E771" s="17">
        <v>1054.5999999999999</v>
      </c>
      <c r="F771" s="17">
        <v>1072.6300000000001</v>
      </c>
      <c r="G771" s="17">
        <v>1106.71</v>
      </c>
      <c r="H771" s="17">
        <v>1129.33</v>
      </c>
      <c r="I771" s="17">
        <v>1078.0899999999999</v>
      </c>
      <c r="J771" s="17">
        <v>1094.48</v>
      </c>
      <c r="K771" s="17">
        <v>1090.8900000000001</v>
      </c>
      <c r="L771" s="17">
        <v>1138.3</v>
      </c>
      <c r="M771" s="17">
        <v>1091</v>
      </c>
      <c r="N771" s="17">
        <v>1075.07</v>
      </c>
      <c r="O771" s="17">
        <v>1151.93</v>
      </c>
      <c r="P771" s="17">
        <v>1086.44</v>
      </c>
      <c r="Q771" s="17">
        <v>1095.52</v>
      </c>
      <c r="R771" s="17">
        <v>1096.29</v>
      </c>
      <c r="S771" s="17">
        <v>1154.9100000000001</v>
      </c>
      <c r="T771" s="17">
        <v>1212.3900000000001</v>
      </c>
      <c r="U771" s="17">
        <v>1206.01</v>
      </c>
      <c r="V771" s="17">
        <v>1110.9000000000001</v>
      </c>
      <c r="W771" s="17">
        <v>1086.1199999999999</v>
      </c>
      <c r="X771" s="17">
        <v>1154.99</v>
      </c>
      <c r="Y771" s="17">
        <v>1120.32</v>
      </c>
      <c r="Z771" s="17">
        <v>1116.6099999999999</v>
      </c>
      <c r="AA771" s="17">
        <v>1113.97</v>
      </c>
      <c r="AB771" s="17">
        <v>1105.04</v>
      </c>
      <c r="AC771" s="17">
        <v>1144.25</v>
      </c>
      <c r="AD771" s="17">
        <v>1107.97</v>
      </c>
      <c r="AE771" s="17">
        <v>1114.93</v>
      </c>
      <c r="AF771" s="17">
        <v>1156.5</v>
      </c>
      <c r="AG771" s="17">
        <v>1088.67</v>
      </c>
      <c r="AH771" s="17">
        <v>1088.67</v>
      </c>
      <c r="AI771" s="17">
        <v>1088.67</v>
      </c>
      <c r="AJ771" s="17">
        <v>1151.8599999999999</v>
      </c>
      <c r="AK771" s="17">
        <v>1114.19</v>
      </c>
      <c r="AL771" s="17">
        <v>1119.82</v>
      </c>
      <c r="AM771" s="17">
        <v>1154.8</v>
      </c>
      <c r="AN771" s="17">
        <v>1154.8</v>
      </c>
      <c r="AO771" s="17">
        <v>1149.93</v>
      </c>
      <c r="AP771" s="17">
        <v>1203.07</v>
      </c>
    </row>
    <row r="772" spans="1:42" x14ac:dyDescent="0.35">
      <c r="A772" s="52"/>
      <c r="B772" s="17">
        <v>1082.92</v>
      </c>
      <c r="C772" s="17">
        <v>1082.92</v>
      </c>
      <c r="D772" s="17">
        <v>1103.33</v>
      </c>
      <c r="E772" s="17">
        <v>1059.29</v>
      </c>
      <c r="F772" s="17">
        <v>1093.1500000000001</v>
      </c>
      <c r="G772" s="17">
        <v>1107.42</v>
      </c>
      <c r="H772" s="17">
        <v>1137.9100000000001</v>
      </c>
      <c r="I772" s="17">
        <v>1089.6500000000001</v>
      </c>
      <c r="J772" s="17">
        <v>1109.51</v>
      </c>
      <c r="K772" s="17">
        <v>1091.31</v>
      </c>
      <c r="L772" s="17">
        <v>1143.8599999999999</v>
      </c>
      <c r="M772" s="17">
        <v>1097.82</v>
      </c>
      <c r="N772" s="17">
        <v>1090.74</v>
      </c>
      <c r="O772" s="17">
        <v>1153.51</v>
      </c>
      <c r="P772" s="17">
        <v>1089.19</v>
      </c>
      <c r="Q772" s="17">
        <v>1101.44</v>
      </c>
      <c r="R772" s="17">
        <v>1098.28</v>
      </c>
      <c r="S772" s="17">
        <v>1155.5</v>
      </c>
      <c r="T772" s="17">
        <v>1213.46</v>
      </c>
      <c r="U772" s="17">
        <v>1206.53</v>
      </c>
      <c r="V772" s="17">
        <v>1111</v>
      </c>
      <c r="W772" s="17">
        <v>1089.01</v>
      </c>
      <c r="X772" s="17">
        <v>1162.8699999999999</v>
      </c>
      <c r="Y772" s="17">
        <v>1139.1199999999999</v>
      </c>
      <c r="Z772" s="17">
        <v>1127.05</v>
      </c>
      <c r="AA772" s="17">
        <v>1114.82</v>
      </c>
      <c r="AB772" s="17">
        <v>1105.9100000000001</v>
      </c>
      <c r="AC772" s="17">
        <v>1144.67</v>
      </c>
      <c r="AD772" s="17">
        <v>1116.67</v>
      </c>
      <c r="AE772" s="17">
        <v>1117.9100000000001</v>
      </c>
      <c r="AF772" s="17">
        <v>1168.56</v>
      </c>
      <c r="AG772" s="17">
        <v>1090.3399999999999</v>
      </c>
      <c r="AH772" s="17">
        <v>1090.3399999999999</v>
      </c>
      <c r="AI772" s="17">
        <v>1090.3399999999999</v>
      </c>
      <c r="AJ772" s="17">
        <v>1173.42</v>
      </c>
      <c r="AK772" s="17">
        <v>1114.31</v>
      </c>
      <c r="AL772" s="17">
        <v>1122.26</v>
      </c>
      <c r="AM772" s="17">
        <v>1157.07</v>
      </c>
      <c r="AN772" s="17">
        <v>1157.07</v>
      </c>
      <c r="AO772" s="17">
        <v>1152.01</v>
      </c>
      <c r="AP772" s="17">
        <v>1210.67</v>
      </c>
    </row>
    <row r="773" spans="1:42" x14ac:dyDescent="0.35">
      <c r="A773" s="52"/>
      <c r="B773" s="17">
        <v>1087.6300000000001</v>
      </c>
      <c r="C773" s="17">
        <v>1087.6300000000001</v>
      </c>
      <c r="D773" s="17">
        <v>1104.18</v>
      </c>
      <c r="E773" s="17">
        <v>1078.47</v>
      </c>
      <c r="F773" s="17">
        <v>1094.02</v>
      </c>
      <c r="G773" s="17">
        <v>1110.08</v>
      </c>
      <c r="H773" s="17">
        <v>1139.68</v>
      </c>
      <c r="I773" s="17">
        <v>1090.27</v>
      </c>
      <c r="J773" s="17">
        <v>1128.8499999999999</v>
      </c>
      <c r="K773" s="17">
        <v>1092.3</v>
      </c>
      <c r="L773" s="17">
        <v>1145.67</v>
      </c>
      <c r="M773" s="17">
        <v>1100.01</v>
      </c>
      <c r="N773" s="17">
        <v>1100.43</v>
      </c>
      <c r="O773" s="17">
        <v>1155.6500000000001</v>
      </c>
      <c r="P773" s="17">
        <v>1090.5999999999999</v>
      </c>
      <c r="Q773" s="17">
        <v>1101.96</v>
      </c>
      <c r="R773" s="17">
        <v>1099.22</v>
      </c>
      <c r="S773" s="17">
        <v>1156.73</v>
      </c>
      <c r="T773" s="17">
        <v>1226.1500000000001</v>
      </c>
      <c r="U773" s="17">
        <v>1216.8900000000001</v>
      </c>
      <c r="V773" s="17">
        <v>1115.3599999999999</v>
      </c>
      <c r="W773" s="17">
        <v>1089.07</v>
      </c>
      <c r="X773" s="17">
        <v>1165.3900000000001</v>
      </c>
      <c r="Y773" s="17">
        <v>1148.1099999999999</v>
      </c>
      <c r="Z773" s="17">
        <v>1138.1400000000001</v>
      </c>
      <c r="AA773" s="17">
        <v>1117.07</v>
      </c>
      <c r="AB773" s="17">
        <v>1107.26</v>
      </c>
      <c r="AC773" s="17">
        <v>1146.1400000000001</v>
      </c>
      <c r="AD773" s="17">
        <v>1124.23</v>
      </c>
      <c r="AE773" s="17">
        <v>1138.6300000000001</v>
      </c>
      <c r="AF773" s="17">
        <v>1175.0899999999999</v>
      </c>
      <c r="AG773" s="17">
        <v>1096.29</v>
      </c>
      <c r="AH773" s="17">
        <v>1096.29</v>
      </c>
      <c r="AI773" s="17">
        <v>1096.29</v>
      </c>
      <c r="AJ773" s="17">
        <v>1176.9100000000001</v>
      </c>
      <c r="AK773" s="17">
        <v>1116.08</v>
      </c>
      <c r="AL773" s="17">
        <v>1143.3800000000001</v>
      </c>
      <c r="AM773" s="17">
        <v>1165.6400000000001</v>
      </c>
      <c r="AN773" s="17">
        <v>1165.6400000000001</v>
      </c>
      <c r="AO773" s="17">
        <v>1152.9100000000001</v>
      </c>
      <c r="AP773" s="17">
        <v>1212.46</v>
      </c>
    </row>
    <row r="774" spans="1:42" x14ac:dyDescent="0.35">
      <c r="A774" s="52"/>
      <c r="B774" s="17">
        <v>1088.19</v>
      </c>
      <c r="C774" s="17">
        <v>1088.19</v>
      </c>
      <c r="D774" s="17">
        <v>1107.54</v>
      </c>
      <c r="E774" s="17">
        <v>1092.03</v>
      </c>
      <c r="F774" s="17">
        <v>1094.8499999999999</v>
      </c>
      <c r="G774" s="17">
        <v>1120.3</v>
      </c>
      <c r="H774" s="17">
        <v>1145.6300000000001</v>
      </c>
      <c r="I774" s="17">
        <v>1091.28</v>
      </c>
      <c r="J774" s="17">
        <v>1130.76</v>
      </c>
      <c r="K774" s="17">
        <v>1112.33</v>
      </c>
      <c r="L774" s="17">
        <v>1157.69</v>
      </c>
      <c r="M774" s="17">
        <v>1123.67</v>
      </c>
      <c r="N774" s="17">
        <v>1108.47</v>
      </c>
      <c r="O774" s="17">
        <v>1155.99</v>
      </c>
      <c r="P774" s="17">
        <v>1109.96</v>
      </c>
      <c r="Q774" s="17">
        <v>1108.45</v>
      </c>
      <c r="R774" s="17">
        <v>1101.48</v>
      </c>
      <c r="S774" s="17">
        <v>1157.05</v>
      </c>
      <c r="T774" s="17">
        <v>1245</v>
      </c>
      <c r="U774" s="17">
        <v>1218.06</v>
      </c>
      <c r="V774" s="17">
        <v>1116.6099999999999</v>
      </c>
      <c r="W774" s="17">
        <v>1110.75</v>
      </c>
      <c r="X774" s="17">
        <v>1175.6199999999999</v>
      </c>
      <c r="Y774" s="17">
        <v>1148.25</v>
      </c>
      <c r="Z774" s="17">
        <v>1138.6500000000001</v>
      </c>
      <c r="AA774" s="17">
        <v>1120.92</v>
      </c>
      <c r="AB774" s="17">
        <v>1121.31</v>
      </c>
      <c r="AC774" s="17">
        <v>1149.52</v>
      </c>
      <c r="AD774" s="17">
        <v>1125.99</v>
      </c>
      <c r="AE774" s="17">
        <v>1140.3900000000001</v>
      </c>
      <c r="AF774" s="17">
        <v>1175.6500000000001</v>
      </c>
      <c r="AG774" s="17">
        <v>1099.27</v>
      </c>
      <c r="AH774" s="17">
        <v>1099.27</v>
      </c>
      <c r="AI774" s="17">
        <v>1099.27</v>
      </c>
      <c r="AJ774" s="17">
        <v>1206.2</v>
      </c>
      <c r="AK774" s="17">
        <v>1134.31</v>
      </c>
      <c r="AL774" s="17">
        <v>1149.6500000000001</v>
      </c>
      <c r="AM774" s="17">
        <v>1187.47</v>
      </c>
      <c r="AN774" s="17">
        <v>1187.47</v>
      </c>
      <c r="AO774" s="17">
        <v>1154.1199999999999</v>
      </c>
      <c r="AP774" s="17">
        <v>1219.0999999999999</v>
      </c>
    </row>
    <row r="775" spans="1:42" x14ac:dyDescent="0.35">
      <c r="A775" s="52"/>
      <c r="B775" s="17">
        <v>1097.99</v>
      </c>
      <c r="C775" s="17">
        <v>1097.99</v>
      </c>
      <c r="D775" s="17">
        <v>1109</v>
      </c>
      <c r="E775" s="17">
        <v>1101.04</v>
      </c>
      <c r="F775" s="17">
        <v>1117.78</v>
      </c>
      <c r="G775" s="17">
        <v>1121.6099999999999</v>
      </c>
      <c r="H775" s="17">
        <v>1149.74</v>
      </c>
      <c r="I775" s="17">
        <v>1105.57</v>
      </c>
      <c r="J775" s="17">
        <v>1136.52</v>
      </c>
      <c r="K775" s="17">
        <v>1132.95</v>
      </c>
      <c r="L775" s="17">
        <v>1160.44</v>
      </c>
      <c r="M775" s="17">
        <v>1141.1300000000001</v>
      </c>
      <c r="N775" s="17">
        <v>1111.9100000000001</v>
      </c>
      <c r="O775" s="17">
        <v>1163.72</v>
      </c>
      <c r="P775" s="17">
        <v>1114.22</v>
      </c>
      <c r="Q775" s="17">
        <v>1118.0899999999999</v>
      </c>
      <c r="R775" s="17">
        <v>1114.0999999999999</v>
      </c>
      <c r="S775" s="17">
        <v>1158.47</v>
      </c>
      <c r="T775" s="17">
        <v>1246.26</v>
      </c>
      <c r="U775" s="17">
        <v>1219.8599999999999</v>
      </c>
      <c r="V775" s="17">
        <v>1130.2</v>
      </c>
      <c r="W775" s="17">
        <v>1123.3</v>
      </c>
      <c r="X775" s="17">
        <v>1198</v>
      </c>
      <c r="Y775" s="17">
        <v>1153.1199999999999</v>
      </c>
      <c r="Z775" s="17">
        <v>1141.8800000000001</v>
      </c>
      <c r="AA775" s="17">
        <v>1123.98</v>
      </c>
      <c r="AB775" s="17">
        <v>1131.28</v>
      </c>
      <c r="AC775" s="17">
        <v>1165.82</v>
      </c>
      <c r="AD775" s="17">
        <v>1128.56</v>
      </c>
      <c r="AE775" s="17">
        <v>1148.01</v>
      </c>
      <c r="AF775" s="17">
        <v>1181.75</v>
      </c>
      <c r="AG775" s="17">
        <v>1100.31</v>
      </c>
      <c r="AH775" s="17">
        <v>1100.31</v>
      </c>
      <c r="AI775" s="17">
        <v>1100.31</v>
      </c>
      <c r="AJ775" s="17">
        <v>1206.6400000000001</v>
      </c>
      <c r="AK775" s="17">
        <v>1146.99</v>
      </c>
      <c r="AL775" s="17">
        <v>1152.26</v>
      </c>
      <c r="AM775" s="17">
        <v>1198.81</v>
      </c>
      <c r="AN775" s="17">
        <v>1198.81</v>
      </c>
      <c r="AO775" s="17">
        <v>1162.44</v>
      </c>
      <c r="AP775" s="17">
        <v>1227.75</v>
      </c>
    </row>
    <row r="776" spans="1:42" x14ac:dyDescent="0.35">
      <c r="A776" s="52"/>
      <c r="B776" s="17">
        <v>1127.04</v>
      </c>
      <c r="C776" s="17">
        <v>1127.04</v>
      </c>
      <c r="D776" s="17">
        <v>1127.9000000000001</v>
      </c>
      <c r="E776" s="17">
        <v>1101.19</v>
      </c>
      <c r="F776" s="17">
        <v>1119.6600000000001</v>
      </c>
      <c r="G776" s="17">
        <v>1126.83</v>
      </c>
      <c r="H776" s="17">
        <v>1154.82</v>
      </c>
      <c r="I776" s="17">
        <v>1130.1600000000001</v>
      </c>
      <c r="J776" s="17">
        <v>1150.1099999999999</v>
      </c>
      <c r="K776" s="17">
        <v>1135.75</v>
      </c>
      <c r="L776" s="17">
        <v>1174.02</v>
      </c>
      <c r="M776" s="17">
        <v>1173.52</v>
      </c>
      <c r="N776" s="17">
        <v>1135.1099999999999</v>
      </c>
      <c r="O776" s="17">
        <v>1185.74</v>
      </c>
      <c r="P776" s="17">
        <v>1127.47</v>
      </c>
      <c r="Q776" s="17">
        <v>1146.53</v>
      </c>
      <c r="R776" s="17">
        <v>1125.76</v>
      </c>
      <c r="S776" s="17">
        <v>1159.8</v>
      </c>
      <c r="T776" s="17">
        <v>1247.82</v>
      </c>
      <c r="U776" s="17">
        <v>1221.72</v>
      </c>
      <c r="V776" s="17">
        <v>1130.32</v>
      </c>
      <c r="W776" s="17">
        <v>1147.68</v>
      </c>
      <c r="X776" s="17">
        <v>1204.23</v>
      </c>
      <c r="Y776" s="17">
        <v>1153.3</v>
      </c>
      <c r="Z776" s="17">
        <v>1154.0899999999999</v>
      </c>
      <c r="AA776" s="17">
        <v>1125.22</v>
      </c>
      <c r="AB776" s="17">
        <v>1142.1500000000001</v>
      </c>
      <c r="AC776" s="17">
        <v>1167.08</v>
      </c>
      <c r="AD776" s="17">
        <v>1143.8399999999999</v>
      </c>
      <c r="AE776" s="17">
        <v>1155.7</v>
      </c>
      <c r="AF776" s="17">
        <v>1183.29</v>
      </c>
      <c r="AG776" s="17">
        <v>1102.77</v>
      </c>
      <c r="AH776" s="17">
        <v>1102.77</v>
      </c>
      <c r="AI776" s="17">
        <v>1102.77</v>
      </c>
      <c r="AJ776" s="17">
        <v>1211.7</v>
      </c>
      <c r="AK776" s="17">
        <v>1154.53</v>
      </c>
      <c r="AL776" s="17">
        <v>1153.5999999999999</v>
      </c>
      <c r="AM776" s="17">
        <v>1205.75</v>
      </c>
      <c r="AN776" s="17">
        <v>1205.75</v>
      </c>
      <c r="AO776" s="17">
        <v>1172.02</v>
      </c>
      <c r="AP776" s="17">
        <v>1243.94</v>
      </c>
    </row>
    <row r="777" spans="1:42" x14ac:dyDescent="0.35">
      <c r="A777" s="52"/>
      <c r="B777" s="17">
        <v>1129.0899999999999</v>
      </c>
      <c r="C777" s="17">
        <v>1129.0899999999999</v>
      </c>
      <c r="D777" s="17">
        <v>1133.43</v>
      </c>
      <c r="E777" s="17">
        <v>1122.5</v>
      </c>
      <c r="F777" s="17">
        <v>1119.96</v>
      </c>
      <c r="G777" s="17">
        <v>1130.3</v>
      </c>
      <c r="H777" s="17">
        <v>1171.6400000000001</v>
      </c>
      <c r="I777" s="17">
        <v>1139.28</v>
      </c>
      <c r="J777" s="17">
        <v>1151.0999999999999</v>
      </c>
      <c r="K777" s="17">
        <v>1137.6400000000001</v>
      </c>
      <c r="L777" s="17">
        <v>1184.1400000000001</v>
      </c>
      <c r="M777" s="17">
        <v>1202.81</v>
      </c>
      <c r="N777" s="17">
        <v>1148.3599999999999</v>
      </c>
      <c r="O777" s="17">
        <v>1195.04</v>
      </c>
      <c r="P777" s="17">
        <v>1131.6199999999999</v>
      </c>
      <c r="Q777" s="17">
        <v>1164.2</v>
      </c>
      <c r="R777" s="17">
        <v>1148.76</v>
      </c>
      <c r="S777" s="17">
        <v>1177.8900000000001</v>
      </c>
      <c r="T777" s="17">
        <v>1249.93</v>
      </c>
      <c r="U777" s="17">
        <v>1222.8399999999999</v>
      </c>
      <c r="V777" s="17">
        <v>1131.9000000000001</v>
      </c>
      <c r="W777" s="17">
        <v>1162.79</v>
      </c>
      <c r="X777" s="17">
        <v>1205.95</v>
      </c>
      <c r="Y777" s="17">
        <v>1153.77</v>
      </c>
      <c r="Z777" s="17">
        <v>1159.9000000000001</v>
      </c>
      <c r="AA777" s="17">
        <v>1130.55</v>
      </c>
      <c r="AB777" s="17">
        <v>1147.4100000000001</v>
      </c>
      <c r="AC777" s="17">
        <v>1174.99</v>
      </c>
      <c r="AD777" s="17">
        <v>1144.1199999999999</v>
      </c>
      <c r="AE777" s="17">
        <v>1204.8599999999999</v>
      </c>
      <c r="AF777" s="17">
        <v>1199.81</v>
      </c>
      <c r="AG777" s="17">
        <v>1144.18</v>
      </c>
      <c r="AH777" s="17">
        <v>1144.18</v>
      </c>
      <c r="AI777" s="17">
        <v>1144.18</v>
      </c>
      <c r="AJ777" s="17">
        <v>1230.48</v>
      </c>
      <c r="AK777" s="17">
        <v>1163.1600000000001</v>
      </c>
      <c r="AL777" s="17">
        <v>1153.8599999999999</v>
      </c>
      <c r="AM777" s="17">
        <v>1211.76</v>
      </c>
      <c r="AN777" s="17">
        <v>1211.76</v>
      </c>
      <c r="AO777" s="17">
        <v>1173.0999999999999</v>
      </c>
      <c r="AP777" s="17">
        <v>1252.69</v>
      </c>
    </row>
    <row r="778" spans="1:42" x14ac:dyDescent="0.35">
      <c r="A778" s="52"/>
      <c r="B778" s="17">
        <v>1138.81</v>
      </c>
      <c r="C778" s="17">
        <v>1138.81</v>
      </c>
      <c r="D778" s="17">
        <v>1138.54</v>
      </c>
      <c r="E778" s="17">
        <v>1122.52</v>
      </c>
      <c r="F778" s="17">
        <v>1121.97</v>
      </c>
      <c r="G778" s="17">
        <v>1140.42</v>
      </c>
      <c r="H778" s="17">
        <v>1217.23</v>
      </c>
      <c r="I778" s="17">
        <v>1142.6099999999999</v>
      </c>
      <c r="J778" s="17">
        <v>1159.74</v>
      </c>
      <c r="K778" s="17">
        <v>1164.55</v>
      </c>
      <c r="L778" s="17">
        <v>1195.8</v>
      </c>
      <c r="M778" s="17">
        <v>1226.78</v>
      </c>
      <c r="N778" s="17">
        <v>1156.68</v>
      </c>
      <c r="O778" s="17">
        <v>1200.0999999999999</v>
      </c>
      <c r="P778" s="17">
        <v>1133.3800000000001</v>
      </c>
      <c r="Q778" s="17">
        <v>1164.3399999999999</v>
      </c>
      <c r="R778" s="17">
        <v>1150.44</v>
      </c>
      <c r="S778" s="17">
        <v>1181.5</v>
      </c>
      <c r="T778" s="17">
        <v>1281.55</v>
      </c>
      <c r="U778" s="17">
        <v>1236.6500000000001</v>
      </c>
      <c r="V778" s="17">
        <v>1137.6300000000001</v>
      </c>
      <c r="W778" s="17">
        <v>1171.6600000000001</v>
      </c>
      <c r="X778" s="17">
        <v>1211.94</v>
      </c>
      <c r="Y778" s="17">
        <v>1160.78</v>
      </c>
      <c r="Z778" s="17">
        <v>1163.71</v>
      </c>
      <c r="AA778" s="17">
        <v>1151.1500000000001</v>
      </c>
      <c r="AB778" s="17">
        <v>1152.2</v>
      </c>
      <c r="AC778" s="17">
        <v>1176.71</v>
      </c>
      <c r="AD778" s="17">
        <v>1145.1600000000001</v>
      </c>
      <c r="AE778" s="17">
        <v>1223.4000000000001</v>
      </c>
      <c r="AF778" s="17">
        <v>1206.32</v>
      </c>
      <c r="AG778" s="17">
        <v>1148.25</v>
      </c>
      <c r="AH778" s="17">
        <v>1148.25</v>
      </c>
      <c r="AI778" s="17">
        <v>1148.25</v>
      </c>
      <c r="AJ778" s="17">
        <v>1244.99</v>
      </c>
      <c r="AK778" s="17">
        <v>1173.49</v>
      </c>
      <c r="AL778" s="17">
        <v>1155.92</v>
      </c>
      <c r="AM778" s="17">
        <v>1215.47</v>
      </c>
      <c r="AN778" s="17">
        <v>1215.47</v>
      </c>
      <c r="AO778" s="17">
        <v>1192.8699999999999</v>
      </c>
      <c r="AP778" s="17">
        <v>1262.8</v>
      </c>
    </row>
    <row r="779" spans="1:42" x14ac:dyDescent="0.35">
      <c r="A779" s="52"/>
      <c r="B779" s="17">
        <v>1159.6600000000001</v>
      </c>
      <c r="C779" s="17">
        <v>1159.6600000000001</v>
      </c>
      <c r="D779" s="17">
        <v>1167.52</v>
      </c>
      <c r="E779" s="17">
        <v>1</v>
      </c>
      <c r="F779" s="17">
        <v>1134.47</v>
      </c>
      <c r="G779" s="17">
        <v>1142.69</v>
      </c>
      <c r="H779" s="17">
        <v>1236.21</v>
      </c>
      <c r="I779" s="17">
        <v>1147.24</v>
      </c>
      <c r="J779" s="17">
        <v>1202.44</v>
      </c>
      <c r="K779" s="17">
        <v>1187.02</v>
      </c>
      <c r="L779" s="17">
        <v>1205.97</v>
      </c>
      <c r="M779" s="17">
        <v>1268.05</v>
      </c>
      <c r="N779" s="17">
        <v>1169.4100000000001</v>
      </c>
      <c r="O779" s="17">
        <v>1201.94</v>
      </c>
      <c r="P779" s="17">
        <v>1151.3599999999999</v>
      </c>
      <c r="Q779" s="17">
        <v>1175.3499999999999</v>
      </c>
      <c r="R779" s="17">
        <v>1171.92</v>
      </c>
      <c r="S779" s="17">
        <v>1250.58</v>
      </c>
      <c r="T779" s="17">
        <v>1281.6300000000001</v>
      </c>
      <c r="U779" s="17">
        <v>1239.43</v>
      </c>
      <c r="V779" s="17">
        <v>1174.68</v>
      </c>
      <c r="W779" s="17">
        <v>1241.8499999999999</v>
      </c>
      <c r="X779" s="17">
        <v>1248.3900000000001</v>
      </c>
      <c r="Y779" s="17">
        <v>1257.78</v>
      </c>
      <c r="Z779" s="17">
        <v>1228.77</v>
      </c>
      <c r="AA779" s="17">
        <v>1233.58</v>
      </c>
      <c r="AB779" s="17">
        <v>1206.97</v>
      </c>
      <c r="AC779" s="17">
        <v>1200.46</v>
      </c>
      <c r="AD779" s="17">
        <v>1153.7</v>
      </c>
      <c r="AE779" s="17">
        <v>1</v>
      </c>
      <c r="AF779" s="17">
        <v>1219.92</v>
      </c>
      <c r="AG779" s="17">
        <v>1179.8399999999999</v>
      </c>
      <c r="AH779" s="17">
        <v>1179.8399999999999</v>
      </c>
      <c r="AI779" s="17">
        <v>1179.8399999999999</v>
      </c>
      <c r="AJ779" s="17">
        <v>1</v>
      </c>
      <c r="AK779" s="17">
        <v>1183.33</v>
      </c>
      <c r="AL779" s="17">
        <v>1185.32</v>
      </c>
      <c r="AM779" s="17">
        <v>1234.1300000000001</v>
      </c>
      <c r="AN779" s="17">
        <v>1234.1300000000001</v>
      </c>
      <c r="AO779" s="17">
        <v>1205.1199999999999</v>
      </c>
      <c r="AP779" s="17">
        <v>1287.6500000000001</v>
      </c>
    </row>
    <row r="780" spans="1:42" x14ac:dyDescent="0.3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</row>
    <row r="781" spans="1:42" s="58" customFormat="1" x14ac:dyDescent="0.35">
      <c r="A781" s="82" t="s">
        <v>139</v>
      </c>
      <c r="B781" s="173">
        <f t="shared" ref="B781:AP781" si="1">SUM(B18:B780)</f>
        <v>598914.93999999971</v>
      </c>
      <c r="C781" s="173">
        <f t="shared" si="1"/>
        <v>598914.93999999971</v>
      </c>
      <c r="D781" s="173">
        <f t="shared" si="1"/>
        <v>608022.76300000004</v>
      </c>
      <c r="E781" s="173">
        <f t="shared" si="1"/>
        <v>623439.64500000014</v>
      </c>
      <c r="F781" s="173">
        <f t="shared" si="1"/>
        <v>623572.49239999952</v>
      </c>
      <c r="G781" s="173">
        <f t="shared" si="1"/>
        <v>641113.06500000076</v>
      </c>
      <c r="H781" s="173">
        <f t="shared" si="1"/>
        <v>633905.69519999996</v>
      </c>
      <c r="I781" s="173">
        <f t="shared" si="1"/>
        <v>602136.81499999983</v>
      </c>
      <c r="J781" s="173">
        <f t="shared" si="1"/>
        <v>612781.8949999992</v>
      </c>
      <c r="K781" s="173">
        <f t="shared" si="1"/>
        <v>628707.8203000006</v>
      </c>
      <c r="L781" s="173">
        <f t="shared" si="1"/>
        <v>613515.2877999997</v>
      </c>
      <c r="M781" s="173">
        <f t="shared" si="1"/>
        <v>623571.09490000037</v>
      </c>
      <c r="N781" s="173">
        <f t="shared" si="1"/>
        <v>598862.56339999917</v>
      </c>
      <c r="O781" s="173">
        <f t="shared" si="1"/>
        <v>638264.92860000045</v>
      </c>
      <c r="P781" s="173">
        <f t="shared" si="1"/>
        <v>636423.16299999901</v>
      </c>
      <c r="Q781" s="173">
        <f t="shared" si="1"/>
        <v>633704.81699999946</v>
      </c>
      <c r="R781" s="173">
        <f t="shared" si="1"/>
        <v>626392.86900000018</v>
      </c>
      <c r="S781" s="173">
        <f t="shared" si="1"/>
        <v>635635.84300000046</v>
      </c>
      <c r="T781" s="173">
        <f t="shared" si="1"/>
        <v>666087.71999999986</v>
      </c>
      <c r="U781" s="173">
        <f t="shared" si="1"/>
        <v>650816.78400000068</v>
      </c>
      <c r="V781" s="173">
        <f t="shared" si="1"/>
        <v>626073.56499999971</v>
      </c>
      <c r="W781" s="173">
        <f t="shared" si="1"/>
        <v>610505.26600000041</v>
      </c>
      <c r="X781" s="173">
        <f t="shared" si="1"/>
        <v>609255.51349999977</v>
      </c>
      <c r="Y781" s="173">
        <f t="shared" si="1"/>
        <v>578624.40990000032</v>
      </c>
      <c r="Z781" s="173">
        <f t="shared" si="1"/>
        <v>613665.77430000016</v>
      </c>
      <c r="AA781" s="173">
        <f t="shared" si="1"/>
        <v>641018.55250000011</v>
      </c>
      <c r="AB781" s="173">
        <f t="shared" si="1"/>
        <v>588791.04600000056</v>
      </c>
      <c r="AC781" s="173">
        <f t="shared" si="1"/>
        <v>586603.35899999901</v>
      </c>
      <c r="AD781" s="173">
        <f t="shared" si="1"/>
        <v>661850.12699999963</v>
      </c>
      <c r="AE781" s="173">
        <f t="shared" si="1"/>
        <v>656590.99700000067</v>
      </c>
      <c r="AF781" s="173">
        <f t="shared" si="1"/>
        <v>649155.76500000083</v>
      </c>
      <c r="AG781" s="173">
        <f t="shared" si="1"/>
        <v>673720.06299999997</v>
      </c>
      <c r="AH781" s="173">
        <f t="shared" si="1"/>
        <v>673720.06299999997</v>
      </c>
      <c r="AI781" s="173">
        <f t="shared" si="1"/>
        <v>673720.06299999997</v>
      </c>
      <c r="AJ781" s="173">
        <f t="shared" si="1"/>
        <v>624766.44109999982</v>
      </c>
      <c r="AK781" s="173">
        <f t="shared" si="1"/>
        <v>654069.00800000015</v>
      </c>
      <c r="AL781" s="173">
        <f t="shared" si="1"/>
        <v>673276.67400000046</v>
      </c>
      <c r="AM781" s="173">
        <f t="shared" si="1"/>
        <v>667926.59800000011</v>
      </c>
      <c r="AN781" s="173">
        <f t="shared" si="1"/>
        <v>667926.59800000011</v>
      </c>
      <c r="AO781" s="173">
        <f t="shared" si="1"/>
        <v>655535.8389999998</v>
      </c>
      <c r="AP781" s="173">
        <f t="shared" si="1"/>
        <v>679099.85600000026</v>
      </c>
    </row>
    <row r="782" spans="1:42" s="25" customFormat="1" x14ac:dyDescent="0.35">
      <c r="A782" s="80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8"/>
      <c r="AI782" s="78"/>
      <c r="AJ782" s="78"/>
      <c r="AK782" s="78"/>
      <c r="AL782" s="78"/>
      <c r="AM782" s="78"/>
      <c r="AN782" s="78"/>
      <c r="AO782" s="78"/>
    </row>
    <row r="783" spans="1:42" s="25" customFormat="1" x14ac:dyDescent="0.35">
      <c r="A783" s="82" t="s">
        <v>138</v>
      </c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8"/>
      <c r="AI783" s="78"/>
      <c r="AJ783" s="78"/>
      <c r="AK783" s="78"/>
      <c r="AL783" s="78"/>
      <c r="AM783" s="78"/>
      <c r="AN783" s="78"/>
      <c r="AO783" s="78"/>
    </row>
    <row r="784" spans="1:42" s="38" customFormat="1" x14ac:dyDescent="0.35">
      <c r="A784" s="105" t="s">
        <v>137</v>
      </c>
      <c r="B784" s="106">
        <f t="shared" ref="B784:AO784" si="2">AVERAGE(B19:B779)</f>
        <v>786.86250854139257</v>
      </c>
      <c r="C784" s="106">
        <f t="shared" si="2"/>
        <v>786.86250854139257</v>
      </c>
      <c r="D784" s="106">
        <f t="shared" si="2"/>
        <v>798.82848488830496</v>
      </c>
      <c r="E784" s="106">
        <f t="shared" si="2"/>
        <v>819.0557266754272</v>
      </c>
      <c r="F784" s="106">
        <f t="shared" si="2"/>
        <v>819.28951511169453</v>
      </c>
      <c r="G784" s="106">
        <f t="shared" si="2"/>
        <v>842.32119185282636</v>
      </c>
      <c r="H784" s="106">
        <f t="shared" si="2"/>
        <v>832.86007095926414</v>
      </c>
      <c r="I784" s="106">
        <f t="shared" si="2"/>
        <v>791.10450591327185</v>
      </c>
      <c r="J784" s="106">
        <f t="shared" si="2"/>
        <v>805.07032457292939</v>
      </c>
      <c r="K784" s="106">
        <f t="shared" si="2"/>
        <v>826.04390670170892</v>
      </c>
      <c r="L784" s="106">
        <f t="shared" si="2"/>
        <v>806.12375032851469</v>
      </c>
      <c r="M784" s="106">
        <f t="shared" si="2"/>
        <v>819.32115505913316</v>
      </c>
      <c r="N784" s="106">
        <f t="shared" si="2"/>
        <v>786.83256898817228</v>
      </c>
      <c r="O784" s="106">
        <f t="shared" si="2"/>
        <v>838.60197371879178</v>
      </c>
      <c r="P784" s="106">
        <f t="shared" si="2"/>
        <v>836.12763337713409</v>
      </c>
      <c r="Q784" s="106">
        <f t="shared" si="2"/>
        <v>832.52967805518983</v>
      </c>
      <c r="R784" s="106">
        <f t="shared" si="2"/>
        <v>822.96761366622889</v>
      </c>
      <c r="S784" s="106">
        <f t="shared" si="2"/>
        <v>835.09433245729372</v>
      </c>
      <c r="T784" s="106">
        <f t="shared" si="2"/>
        <v>875.11951773981582</v>
      </c>
      <c r="U784" s="106">
        <f t="shared" si="2"/>
        <v>855.05965177398241</v>
      </c>
      <c r="V784" s="106">
        <f t="shared" si="2"/>
        <v>822.51573193166848</v>
      </c>
      <c r="W784" s="106">
        <f t="shared" si="2"/>
        <v>802.09229434954057</v>
      </c>
      <c r="X784" s="106">
        <f t="shared" si="2"/>
        <v>800.48742049934265</v>
      </c>
      <c r="Y784" s="106">
        <f t="shared" si="2"/>
        <v>760.22074375821319</v>
      </c>
      <c r="Z784" s="106">
        <f t="shared" si="2"/>
        <v>806.26480157687263</v>
      </c>
      <c r="AA784" s="106">
        <f t="shared" si="2"/>
        <v>842.22430091984245</v>
      </c>
      <c r="AB784" s="106">
        <f t="shared" si="2"/>
        <v>773.56494875164333</v>
      </c>
      <c r="AC784" s="106">
        <f t="shared" si="2"/>
        <v>770.68700788436138</v>
      </c>
      <c r="AD784" s="106">
        <f t="shared" si="2"/>
        <v>869.56550065702982</v>
      </c>
      <c r="AE784" s="106">
        <f t="shared" si="2"/>
        <v>862.65111695138057</v>
      </c>
      <c r="AF784" s="106">
        <f t="shared" si="2"/>
        <v>852.88342181340442</v>
      </c>
      <c r="AG784" s="106">
        <f t="shared" si="2"/>
        <v>885.15690275952682</v>
      </c>
      <c r="AH784" s="106">
        <f t="shared" si="2"/>
        <v>885.15690275952682</v>
      </c>
      <c r="AI784" s="106">
        <f t="shared" si="2"/>
        <v>885.15690275952682</v>
      </c>
      <c r="AJ784" s="106">
        <f t="shared" si="2"/>
        <v>820.86490801576849</v>
      </c>
      <c r="AK784" s="106">
        <f t="shared" si="2"/>
        <v>859.33048620236559</v>
      </c>
      <c r="AL784" s="106">
        <f t="shared" si="2"/>
        <v>884.56287647831857</v>
      </c>
      <c r="AM784" s="106">
        <f t="shared" si="2"/>
        <v>877.52770827858103</v>
      </c>
      <c r="AN784" s="106">
        <f t="shared" si="2"/>
        <v>877.52770827858103</v>
      </c>
      <c r="AO784" s="106">
        <f t="shared" si="2"/>
        <v>861.27920499342952</v>
      </c>
      <c r="AP784" s="107" t="s">
        <v>242</v>
      </c>
    </row>
    <row r="785" spans="1:53" s="25" customFormat="1" x14ac:dyDescent="0.35">
      <c r="A785" s="80" t="s">
        <v>393</v>
      </c>
      <c r="B785" s="38">
        <f>'DRC - Data, Land Use'!H3</f>
        <v>226705</v>
      </c>
      <c r="C785" s="38">
        <f>'DRC - Data, Land Use'!I3</f>
        <v>226705</v>
      </c>
      <c r="D785" s="38">
        <f>'DRC - Data, Land Use'!J3</f>
        <v>226705</v>
      </c>
      <c r="E785" s="38">
        <f>'DRC - Data, Land Use'!K3</f>
        <v>226705</v>
      </c>
      <c r="F785" s="38">
        <f>'DRC - Data, Land Use'!L3</f>
        <v>226705</v>
      </c>
      <c r="G785" s="38">
        <f>'DRC - Data, Land Use'!M3</f>
        <v>226705</v>
      </c>
      <c r="H785" s="38">
        <f>'DRC - Data, Land Use'!N3</f>
        <v>226705</v>
      </c>
      <c r="I785" s="38">
        <f>'DRC - Data, Land Use'!O3</f>
        <v>226705</v>
      </c>
      <c r="J785" s="38">
        <f>'DRC - Data, Land Use'!P3</f>
        <v>226705</v>
      </c>
      <c r="K785" s="38">
        <f>'DRC - Data, Land Use'!Q3</f>
        <v>226705</v>
      </c>
      <c r="L785" s="38">
        <f>'DRC - Data, Land Use'!R3</f>
        <v>226705</v>
      </c>
      <c r="M785" s="38">
        <f>'DRC - Data, Land Use'!S3</f>
        <v>226705</v>
      </c>
      <c r="N785" s="38">
        <f>'DRC - Data, Land Use'!T3</f>
        <v>226705</v>
      </c>
      <c r="O785" s="38">
        <f>'DRC - Data, Land Use'!U3</f>
        <v>226705</v>
      </c>
      <c r="P785" s="38">
        <f>'DRC - Data, Land Use'!V3</f>
        <v>226705</v>
      </c>
      <c r="Q785" s="38">
        <f>'DRC - Data, Land Use'!W3</f>
        <v>226705</v>
      </c>
      <c r="R785" s="38">
        <f>'DRC - Data, Land Use'!X3</f>
        <v>226705</v>
      </c>
      <c r="S785" s="38">
        <f>'DRC - Data, Land Use'!Y3</f>
        <v>226705</v>
      </c>
      <c r="T785" s="38">
        <f>'DRC - Data, Land Use'!Z3</f>
        <v>226705</v>
      </c>
      <c r="U785" s="38">
        <f>'DRC - Data, Land Use'!AA3</f>
        <v>226705</v>
      </c>
      <c r="V785" s="38">
        <f>'DRC - Data, Land Use'!AB3</f>
        <v>226705</v>
      </c>
      <c r="W785" s="38">
        <f>'DRC - Data, Land Use'!AC3</f>
        <v>226705</v>
      </c>
      <c r="X785" s="38">
        <f>'DRC - Data, Land Use'!AD3</f>
        <v>226705</v>
      </c>
      <c r="Y785" s="38">
        <f>'DRC - Data, Land Use'!AE3</f>
        <v>226705</v>
      </c>
      <c r="Z785" s="38">
        <f>'DRC - Data, Land Use'!AF3</f>
        <v>226705</v>
      </c>
      <c r="AA785" s="38">
        <f>'DRC - Data, Land Use'!AG3</f>
        <v>226705</v>
      </c>
      <c r="AB785" s="38">
        <f>'DRC - Data, Land Use'!AH3</f>
        <v>226705</v>
      </c>
      <c r="AC785" s="38">
        <f>'DRC - Data, Land Use'!AI3</f>
        <v>226705</v>
      </c>
      <c r="AD785" s="38">
        <f>'DRC - Data, Land Use'!AJ3</f>
        <v>226705</v>
      </c>
      <c r="AE785" s="38">
        <f>'DRC - Data, Land Use'!AK3</f>
        <v>226705</v>
      </c>
      <c r="AF785" s="38">
        <f>'DRC - Data, Land Use'!AL3</f>
        <v>226705</v>
      </c>
      <c r="AG785" s="38">
        <f>'DRC - Data, Land Use'!AM3</f>
        <v>226705</v>
      </c>
      <c r="AH785" s="38">
        <f>'DRC - Data, Land Use'!AN3</f>
        <v>226705</v>
      </c>
      <c r="AI785" s="38">
        <f>'DRC - Data, Land Use'!AO3</f>
        <v>226705</v>
      </c>
      <c r="AJ785" s="38">
        <f>'DRC - Data, Land Use'!AP3</f>
        <v>226705</v>
      </c>
      <c r="AK785" s="38">
        <f>'DRC - Data, Land Use'!AQ3</f>
        <v>226705</v>
      </c>
      <c r="AL785" s="38">
        <f>'DRC - Data, Land Use'!AR3</f>
        <v>226705</v>
      </c>
      <c r="AM785" s="38">
        <f>'DRC - Data, Land Use'!AS3</f>
        <v>226705</v>
      </c>
      <c r="AN785" s="38">
        <f>'DRC - Data, Land Use'!AT3</f>
        <v>226705</v>
      </c>
      <c r="AO785" s="38">
        <f>'DRC - Data, Land Use'!AU3</f>
        <v>226705</v>
      </c>
      <c r="AP785" s="25">
        <f>'DRC - Data, Land Use'!AV3</f>
        <v>226705</v>
      </c>
      <c r="AQ785" s="25">
        <f>'DRC - Data, Land Use'!BD3</f>
        <v>226705</v>
      </c>
      <c r="AR785" s="25">
        <f>'DRC - Data, Land Use'!BE3</f>
        <v>226705</v>
      </c>
      <c r="AS785" s="25">
        <f>'DRC - Data, Land Use'!BF3</f>
        <v>226705</v>
      </c>
      <c r="AT785" s="25">
        <f>'DRC - Data, Land Use'!BG3</f>
        <v>226705</v>
      </c>
      <c r="AU785" s="25">
        <f>'DRC - Data, Land Use'!BH3</f>
        <v>226705</v>
      </c>
      <c r="AV785" s="25">
        <f>'DRC - Data, Land Use'!BI3</f>
        <v>226705</v>
      </c>
      <c r="AW785" s="25">
        <f>'DRC - Data, Land Use'!BJ3</f>
        <v>226705</v>
      </c>
      <c r="AX785" s="25">
        <f>'DRC - Data, Land Use'!BK3</f>
        <v>226705</v>
      </c>
      <c r="AY785" s="25">
        <f>'DRC - Data, Land Use'!BL3</f>
        <v>226705</v>
      </c>
      <c r="AZ785" s="25">
        <f>'DRC - Data, Land Use'!BM3</f>
        <v>226705</v>
      </c>
      <c r="BA785" s="25">
        <f>'DRC - Data, Land Use'!BN3</f>
        <v>226705</v>
      </c>
    </row>
    <row r="786" spans="1:53" s="25" customFormat="1" x14ac:dyDescent="0.35">
      <c r="A786" s="80" t="s">
        <v>394</v>
      </c>
      <c r="B786" s="232">
        <f>B785*10^7</f>
        <v>2267050000000</v>
      </c>
      <c r="C786" s="232">
        <f t="shared" ref="C786:AO786" si="3">C785*10^7</f>
        <v>2267050000000</v>
      </c>
      <c r="D786" s="232">
        <f t="shared" si="3"/>
        <v>2267050000000</v>
      </c>
      <c r="E786" s="232">
        <f t="shared" si="3"/>
        <v>2267050000000</v>
      </c>
      <c r="F786" s="232">
        <f t="shared" si="3"/>
        <v>2267050000000</v>
      </c>
      <c r="G786" s="232">
        <f t="shared" si="3"/>
        <v>2267050000000</v>
      </c>
      <c r="H786" s="232">
        <f t="shared" si="3"/>
        <v>2267050000000</v>
      </c>
      <c r="I786" s="232">
        <f t="shared" si="3"/>
        <v>2267050000000</v>
      </c>
      <c r="J786" s="232">
        <f t="shared" si="3"/>
        <v>2267050000000</v>
      </c>
      <c r="K786" s="232">
        <f t="shared" si="3"/>
        <v>2267050000000</v>
      </c>
      <c r="L786" s="232">
        <f t="shared" si="3"/>
        <v>2267050000000</v>
      </c>
      <c r="M786" s="232">
        <f t="shared" si="3"/>
        <v>2267050000000</v>
      </c>
      <c r="N786" s="232">
        <f t="shared" si="3"/>
        <v>2267050000000</v>
      </c>
      <c r="O786" s="232">
        <f t="shared" si="3"/>
        <v>2267050000000</v>
      </c>
      <c r="P786" s="232">
        <f t="shared" si="3"/>
        <v>2267050000000</v>
      </c>
      <c r="Q786" s="232">
        <f t="shared" si="3"/>
        <v>2267050000000</v>
      </c>
      <c r="R786" s="232">
        <f t="shared" si="3"/>
        <v>2267050000000</v>
      </c>
      <c r="S786" s="232">
        <f t="shared" si="3"/>
        <v>2267050000000</v>
      </c>
      <c r="T786" s="232">
        <f t="shared" si="3"/>
        <v>2267050000000</v>
      </c>
      <c r="U786" s="232">
        <f t="shared" si="3"/>
        <v>2267050000000</v>
      </c>
      <c r="V786" s="232">
        <f t="shared" si="3"/>
        <v>2267050000000</v>
      </c>
      <c r="W786" s="232">
        <f t="shared" si="3"/>
        <v>2267050000000</v>
      </c>
      <c r="X786" s="232">
        <f t="shared" si="3"/>
        <v>2267050000000</v>
      </c>
      <c r="Y786" s="232">
        <f t="shared" si="3"/>
        <v>2267050000000</v>
      </c>
      <c r="Z786" s="232">
        <f t="shared" si="3"/>
        <v>2267050000000</v>
      </c>
      <c r="AA786" s="232">
        <f t="shared" si="3"/>
        <v>2267050000000</v>
      </c>
      <c r="AB786" s="232">
        <f t="shared" si="3"/>
        <v>2267050000000</v>
      </c>
      <c r="AC786" s="232">
        <f t="shared" si="3"/>
        <v>2267050000000</v>
      </c>
      <c r="AD786" s="232">
        <f t="shared" si="3"/>
        <v>2267050000000</v>
      </c>
      <c r="AE786" s="232">
        <f t="shared" si="3"/>
        <v>2267050000000</v>
      </c>
      <c r="AF786" s="232">
        <f t="shared" si="3"/>
        <v>2267050000000</v>
      </c>
      <c r="AG786" s="232">
        <f t="shared" si="3"/>
        <v>2267050000000</v>
      </c>
      <c r="AH786" s="232">
        <f t="shared" si="3"/>
        <v>2267050000000</v>
      </c>
      <c r="AI786" s="232">
        <f t="shared" si="3"/>
        <v>2267050000000</v>
      </c>
      <c r="AJ786" s="232">
        <f t="shared" si="3"/>
        <v>2267050000000</v>
      </c>
      <c r="AK786" s="232">
        <f t="shared" si="3"/>
        <v>2267050000000</v>
      </c>
      <c r="AL786" s="232">
        <f t="shared" si="3"/>
        <v>2267050000000</v>
      </c>
      <c r="AM786" s="232">
        <f t="shared" si="3"/>
        <v>2267050000000</v>
      </c>
      <c r="AN786" s="232">
        <f t="shared" si="3"/>
        <v>2267050000000</v>
      </c>
      <c r="AO786" s="232">
        <f t="shared" si="3"/>
        <v>2267050000000</v>
      </c>
      <c r="AP786" s="69" t="s">
        <v>242</v>
      </c>
    </row>
    <row r="787" spans="1:53" s="25" customFormat="1" x14ac:dyDescent="0.35">
      <c r="A787" s="80" t="s">
        <v>387</v>
      </c>
      <c r="B787" s="78">
        <f>B786*B784</f>
        <v>1783856649988764</v>
      </c>
      <c r="C787" s="78">
        <f t="shared" ref="C787:AO787" si="4">C786*C784</f>
        <v>1783856649988764</v>
      </c>
      <c r="D787" s="78">
        <f t="shared" si="4"/>
        <v>1810984116666031.8</v>
      </c>
      <c r="E787" s="78">
        <f t="shared" si="4"/>
        <v>1856840285159527.3</v>
      </c>
      <c r="F787" s="78">
        <f t="shared" si="4"/>
        <v>1857370295233967</v>
      </c>
      <c r="G787" s="78">
        <f t="shared" si="4"/>
        <v>1909584257989950</v>
      </c>
      <c r="H787" s="78">
        <f t="shared" si="4"/>
        <v>1888135423868199.8</v>
      </c>
      <c r="I787" s="78">
        <f t="shared" si="4"/>
        <v>1793473470130683</v>
      </c>
      <c r="J787" s="78">
        <f t="shared" si="4"/>
        <v>1825134679323059.5</v>
      </c>
      <c r="K787" s="78">
        <f t="shared" si="4"/>
        <v>1872682838688109.3</v>
      </c>
      <c r="L787" s="78">
        <f t="shared" si="4"/>
        <v>1827522848182259.3</v>
      </c>
      <c r="M787" s="78">
        <f t="shared" si="4"/>
        <v>1857442024576807.8</v>
      </c>
      <c r="N787" s="78">
        <f t="shared" si="4"/>
        <v>1783788775524636</v>
      </c>
      <c r="O787" s="78">
        <f t="shared" si="4"/>
        <v>1901152604519187</v>
      </c>
      <c r="P787" s="78">
        <f t="shared" si="4"/>
        <v>1895543151247631.8</v>
      </c>
      <c r="Q787" s="78">
        <f t="shared" si="4"/>
        <v>1887386406635018</v>
      </c>
      <c r="R787" s="78">
        <f t="shared" si="4"/>
        <v>1865708728562024.3</v>
      </c>
      <c r="S787" s="78">
        <f t="shared" si="4"/>
        <v>1893200606397307.8</v>
      </c>
      <c r="T787" s="78">
        <f t="shared" si="4"/>
        <v>1983939702692049.5</v>
      </c>
      <c r="U787" s="78">
        <f t="shared" si="4"/>
        <v>1938462983554206.8</v>
      </c>
      <c r="V787" s="78">
        <f t="shared" si="4"/>
        <v>1864684290075689</v>
      </c>
      <c r="W787" s="78">
        <f t="shared" si="4"/>
        <v>1818383335905126</v>
      </c>
      <c r="X787" s="78">
        <f t="shared" si="4"/>
        <v>1814745006643034.8</v>
      </c>
      <c r="Y787" s="78">
        <f t="shared" si="4"/>
        <v>1723458437137057.3</v>
      </c>
      <c r="Z787" s="78">
        <f t="shared" si="4"/>
        <v>1827842618414849</v>
      </c>
      <c r="AA787" s="78">
        <f t="shared" si="4"/>
        <v>1909364601400328.8</v>
      </c>
      <c r="AB787" s="78">
        <f t="shared" si="4"/>
        <v>1753710417067413</v>
      </c>
      <c r="AC787" s="78">
        <f t="shared" si="4"/>
        <v>1747185981224241.5</v>
      </c>
      <c r="AD787" s="78">
        <f t="shared" si="4"/>
        <v>1971348468264519.5</v>
      </c>
      <c r="AE787" s="78">
        <f t="shared" si="4"/>
        <v>1955673214684627.3</v>
      </c>
      <c r="AF787" s="78">
        <f t="shared" si="4"/>
        <v>1933529361422078.5</v>
      </c>
      <c r="AG787" s="78">
        <f t="shared" si="4"/>
        <v>2006694956400985.3</v>
      </c>
      <c r="AH787" s="78">
        <f t="shared" si="4"/>
        <v>2006694956400985.3</v>
      </c>
      <c r="AI787" s="78">
        <f t="shared" si="4"/>
        <v>2006694956400985.3</v>
      </c>
      <c r="AJ787" s="78">
        <f t="shared" si="4"/>
        <v>1860941789717148</v>
      </c>
      <c r="AK787" s="78">
        <f t="shared" si="4"/>
        <v>1948145178745073</v>
      </c>
      <c r="AL787" s="78">
        <f t="shared" si="4"/>
        <v>2005348269120172</v>
      </c>
      <c r="AM787" s="78">
        <f t="shared" si="4"/>
        <v>1989399191052957.3</v>
      </c>
      <c r="AN787" s="78">
        <f t="shared" si="4"/>
        <v>1989399191052957.3</v>
      </c>
      <c r="AO787" s="78">
        <f t="shared" si="4"/>
        <v>1952563021680354.5</v>
      </c>
      <c r="AP787" s="69" t="s">
        <v>242</v>
      </c>
    </row>
    <row r="788" spans="1:53" s="25" customFormat="1" x14ac:dyDescent="0.35">
      <c r="A788" s="80" t="s">
        <v>388</v>
      </c>
      <c r="B788" s="78">
        <f>B787/10^6</f>
        <v>1783856649.988764</v>
      </c>
      <c r="C788" s="78">
        <f t="shared" ref="C788:AO788" si="5">C787/10^6</f>
        <v>1783856649.988764</v>
      </c>
      <c r="D788" s="78">
        <f t="shared" si="5"/>
        <v>1810984116.6660318</v>
      </c>
      <c r="E788" s="78">
        <f t="shared" si="5"/>
        <v>1856840285.1595273</v>
      </c>
      <c r="F788" s="78">
        <f t="shared" si="5"/>
        <v>1857370295.2339671</v>
      </c>
      <c r="G788" s="78">
        <f t="shared" si="5"/>
        <v>1909584257.9899499</v>
      </c>
      <c r="H788" s="78">
        <f t="shared" si="5"/>
        <v>1888135423.8681998</v>
      </c>
      <c r="I788" s="78">
        <f t="shared" si="5"/>
        <v>1793473470.1306829</v>
      </c>
      <c r="J788" s="78">
        <f t="shared" si="5"/>
        <v>1825134679.3230596</v>
      </c>
      <c r="K788" s="78">
        <f t="shared" si="5"/>
        <v>1872682838.6881092</v>
      </c>
      <c r="L788" s="78">
        <f t="shared" si="5"/>
        <v>1827522848.1822593</v>
      </c>
      <c r="M788" s="78">
        <f t="shared" si="5"/>
        <v>1857442024.5768077</v>
      </c>
      <c r="N788" s="78">
        <f t="shared" si="5"/>
        <v>1783788775.524636</v>
      </c>
      <c r="O788" s="78">
        <f t="shared" si="5"/>
        <v>1901152604.519187</v>
      </c>
      <c r="P788" s="78">
        <f t="shared" si="5"/>
        <v>1895543151.2476318</v>
      </c>
      <c r="Q788" s="78">
        <f t="shared" si="5"/>
        <v>1887386406.6350181</v>
      </c>
      <c r="R788" s="78">
        <f t="shared" si="5"/>
        <v>1865708728.5620244</v>
      </c>
      <c r="S788" s="78">
        <f t="shared" si="5"/>
        <v>1893200606.3973076</v>
      </c>
      <c r="T788" s="78">
        <f t="shared" si="5"/>
        <v>1983939702.6920495</v>
      </c>
      <c r="U788" s="78">
        <f t="shared" si="5"/>
        <v>1938462983.5542068</v>
      </c>
      <c r="V788" s="78">
        <f t="shared" si="5"/>
        <v>1864684290.0756891</v>
      </c>
      <c r="W788" s="78">
        <f t="shared" si="5"/>
        <v>1818383335.9051261</v>
      </c>
      <c r="X788" s="78">
        <f t="shared" si="5"/>
        <v>1814745006.6430347</v>
      </c>
      <c r="Y788" s="78">
        <f t="shared" si="5"/>
        <v>1723458437.1370573</v>
      </c>
      <c r="Z788" s="78">
        <f t="shared" si="5"/>
        <v>1827842618.414849</v>
      </c>
      <c r="AA788" s="78">
        <f t="shared" si="5"/>
        <v>1909364601.4003286</v>
      </c>
      <c r="AB788" s="78">
        <f t="shared" si="5"/>
        <v>1753710417.0674131</v>
      </c>
      <c r="AC788" s="78">
        <f t="shared" si="5"/>
        <v>1747185981.2242415</v>
      </c>
      <c r="AD788" s="78">
        <f t="shared" si="5"/>
        <v>1971348468.2645195</v>
      </c>
      <c r="AE788" s="78">
        <f t="shared" si="5"/>
        <v>1955673214.6846273</v>
      </c>
      <c r="AF788" s="78">
        <f t="shared" si="5"/>
        <v>1933529361.4220786</v>
      </c>
      <c r="AG788" s="78">
        <f t="shared" si="5"/>
        <v>2006694956.4009852</v>
      </c>
      <c r="AH788" s="78">
        <f t="shared" si="5"/>
        <v>2006694956.4009852</v>
      </c>
      <c r="AI788" s="78">
        <f t="shared" si="5"/>
        <v>2006694956.4009852</v>
      </c>
      <c r="AJ788" s="78">
        <f t="shared" si="5"/>
        <v>1860941789.7171481</v>
      </c>
      <c r="AK788" s="78">
        <f t="shared" si="5"/>
        <v>1948145178.7450731</v>
      </c>
      <c r="AL788" s="78">
        <f t="shared" si="5"/>
        <v>2005348269.120172</v>
      </c>
      <c r="AM788" s="78">
        <f t="shared" si="5"/>
        <v>1989399191.0529573</v>
      </c>
      <c r="AN788" s="78">
        <f t="shared" si="5"/>
        <v>1989399191.0529573</v>
      </c>
      <c r="AO788" s="78">
        <f t="shared" si="5"/>
        <v>1952563021.6803546</v>
      </c>
      <c r="AP788" s="69" t="s">
        <v>242</v>
      </c>
    </row>
    <row r="789" spans="1:53" s="25" customFormat="1" x14ac:dyDescent="0.35">
      <c r="A789" s="80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</row>
    <row r="790" spans="1:53" s="25" customFormat="1" x14ac:dyDescent="0.35">
      <c r="A790" s="80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</row>
    <row r="791" spans="1:53" x14ac:dyDescent="0.35">
      <c r="V791" s="17"/>
    </row>
    <row r="792" spans="1:53" x14ac:dyDescent="0.35">
      <c r="V792" s="17"/>
    </row>
    <row r="793" spans="1:53" x14ac:dyDescent="0.35">
      <c r="V793" s="17"/>
    </row>
    <row r="794" spans="1:53" x14ac:dyDescent="0.35">
      <c r="V794" s="17"/>
    </row>
    <row r="795" spans="1:53" x14ac:dyDescent="0.35">
      <c r="V795" s="17"/>
    </row>
    <row r="796" spans="1:53" x14ac:dyDescent="0.35">
      <c r="V796" s="17"/>
    </row>
    <row r="797" spans="1:53" x14ac:dyDescent="0.35">
      <c r="V797" s="17"/>
    </row>
    <row r="798" spans="1:53" x14ac:dyDescent="0.35">
      <c r="V798" s="17"/>
    </row>
    <row r="799" spans="1:53" x14ac:dyDescent="0.35">
      <c r="V799" s="17"/>
    </row>
    <row r="800" spans="1:53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17"/>
    </row>
    <row r="28892" spans="22:22" x14ac:dyDescent="0.35">
      <c r="V28892" s="17"/>
    </row>
    <row r="28893" spans="22:22" x14ac:dyDescent="0.35">
      <c r="V28893" s="17"/>
    </row>
    <row r="28894" spans="22:22" x14ac:dyDescent="0.35">
      <c r="V28894" s="17"/>
    </row>
    <row r="28895" spans="22:22" x14ac:dyDescent="0.35">
      <c r="V28895" s="17"/>
    </row>
    <row r="28896" spans="22:22" x14ac:dyDescent="0.35">
      <c r="V28896" s="17"/>
    </row>
    <row r="28897" spans="22:22" x14ac:dyDescent="0.35">
      <c r="V28897" s="17"/>
    </row>
    <row r="28898" spans="22:22" x14ac:dyDescent="0.35">
      <c r="V28898" s="17"/>
    </row>
    <row r="28899" spans="22:22" x14ac:dyDescent="0.35">
      <c r="V28899" s="17"/>
    </row>
    <row r="28900" spans="22:22" x14ac:dyDescent="0.35">
      <c r="V28900" s="17"/>
    </row>
    <row r="28901" spans="22:22" x14ac:dyDescent="0.35">
      <c r="V28901" s="17"/>
    </row>
    <row r="28902" spans="22:22" x14ac:dyDescent="0.35">
      <c r="V28902" s="17"/>
    </row>
    <row r="28903" spans="22:22" x14ac:dyDescent="0.35">
      <c r="V28903" s="17"/>
    </row>
    <row r="28904" spans="22:22" x14ac:dyDescent="0.35">
      <c r="V28904" s="17"/>
    </row>
    <row r="28905" spans="22:22" x14ac:dyDescent="0.35">
      <c r="V28905" s="17"/>
    </row>
    <row r="28906" spans="22:22" x14ac:dyDescent="0.35">
      <c r="V28906" s="17"/>
    </row>
    <row r="28907" spans="22:22" x14ac:dyDescent="0.35">
      <c r="V28907" s="17"/>
    </row>
    <row r="28908" spans="22:22" x14ac:dyDescent="0.35">
      <c r="V28908" s="17"/>
    </row>
    <row r="28909" spans="22:22" x14ac:dyDescent="0.35">
      <c r="V28909" s="17"/>
    </row>
    <row r="28910" spans="22:22" x14ac:dyDescent="0.35">
      <c r="V28910" s="17"/>
    </row>
    <row r="28911" spans="22:22" x14ac:dyDescent="0.35">
      <c r="V28911" s="17"/>
    </row>
    <row r="28912" spans="22:22" x14ac:dyDescent="0.35">
      <c r="V28912" s="17"/>
    </row>
    <row r="28913" spans="22:22" x14ac:dyDescent="0.35">
      <c r="V28913" s="17"/>
    </row>
    <row r="28914" spans="22:22" x14ac:dyDescent="0.35">
      <c r="V28914" s="17"/>
    </row>
    <row r="28915" spans="22:22" x14ac:dyDescent="0.35">
      <c r="V28915" s="17"/>
    </row>
    <row r="28916" spans="22:22" x14ac:dyDescent="0.35">
      <c r="V28916" s="17"/>
    </row>
    <row r="28917" spans="22:22" x14ac:dyDescent="0.35">
      <c r="V28917" s="17"/>
    </row>
    <row r="28918" spans="22:22" x14ac:dyDescent="0.35">
      <c r="V28918" s="17"/>
    </row>
    <row r="28919" spans="22:22" x14ac:dyDescent="0.35">
      <c r="V28919" s="17"/>
    </row>
    <row r="28920" spans="22:22" x14ac:dyDescent="0.35">
      <c r="V28920" s="17"/>
    </row>
    <row r="28921" spans="22:22" x14ac:dyDescent="0.35">
      <c r="V28921" s="17"/>
    </row>
    <row r="28922" spans="22:22" x14ac:dyDescent="0.35">
      <c r="V28922" s="17"/>
    </row>
    <row r="28923" spans="22:22" x14ac:dyDescent="0.35">
      <c r="V28923" s="17"/>
    </row>
    <row r="28924" spans="22:22" x14ac:dyDescent="0.35">
      <c r="V28924" s="17"/>
    </row>
    <row r="28925" spans="22:22" x14ac:dyDescent="0.35">
      <c r="V28925" s="17"/>
    </row>
    <row r="28926" spans="22:22" x14ac:dyDescent="0.35">
      <c r="V28926" s="17"/>
    </row>
    <row r="28927" spans="22:22" x14ac:dyDescent="0.35">
      <c r="V28927" s="17"/>
    </row>
    <row r="28928" spans="22:22" x14ac:dyDescent="0.35">
      <c r="V28928" s="17"/>
    </row>
    <row r="28929" spans="22:22" x14ac:dyDescent="0.35">
      <c r="V28929" s="17"/>
    </row>
    <row r="28930" spans="22:22" x14ac:dyDescent="0.35">
      <c r="V28930" s="17"/>
    </row>
    <row r="28931" spans="22:22" x14ac:dyDescent="0.35">
      <c r="V28931" s="17"/>
    </row>
    <row r="28932" spans="22:22" x14ac:dyDescent="0.35">
      <c r="V28932" s="17"/>
    </row>
    <row r="28933" spans="22:22" x14ac:dyDescent="0.35">
      <c r="V28933" s="17"/>
    </row>
    <row r="28934" spans="22:22" x14ac:dyDescent="0.35">
      <c r="V28934" s="17"/>
    </row>
    <row r="28935" spans="22:22" x14ac:dyDescent="0.35">
      <c r="V28935" s="17"/>
    </row>
    <row r="28936" spans="22:22" x14ac:dyDescent="0.35">
      <c r="V28936" s="17"/>
    </row>
    <row r="28937" spans="22:22" x14ac:dyDescent="0.35">
      <c r="V28937" s="17"/>
    </row>
    <row r="28938" spans="22:22" x14ac:dyDescent="0.35">
      <c r="V28938" s="17"/>
    </row>
    <row r="28939" spans="22:22" x14ac:dyDescent="0.35">
      <c r="V28939" s="17"/>
    </row>
    <row r="28940" spans="22:22" x14ac:dyDescent="0.35">
      <c r="V28940" s="17"/>
    </row>
    <row r="28941" spans="22:22" x14ac:dyDescent="0.35">
      <c r="V28941" s="17"/>
    </row>
    <row r="28942" spans="22:22" x14ac:dyDescent="0.35">
      <c r="V28942" s="17"/>
    </row>
    <row r="28943" spans="22:22" x14ac:dyDescent="0.35">
      <c r="V28943" s="17"/>
    </row>
    <row r="28944" spans="22:22" x14ac:dyDescent="0.35">
      <c r="V28944" s="17"/>
    </row>
    <row r="28945" spans="22:22" x14ac:dyDescent="0.35">
      <c r="V28945" s="17"/>
    </row>
    <row r="28946" spans="22:22" x14ac:dyDescent="0.35">
      <c r="V28946" s="17"/>
    </row>
    <row r="28947" spans="22:22" x14ac:dyDescent="0.35">
      <c r="V28947" s="17"/>
    </row>
    <row r="28948" spans="22:22" x14ac:dyDescent="0.35">
      <c r="V28948" s="17"/>
    </row>
    <row r="28949" spans="22:22" x14ac:dyDescent="0.35">
      <c r="V28949" s="17"/>
    </row>
    <row r="28950" spans="22:22" x14ac:dyDescent="0.35">
      <c r="V28950" s="17"/>
    </row>
    <row r="28951" spans="22:22" x14ac:dyDescent="0.35">
      <c r="V28951" s="17"/>
    </row>
    <row r="28952" spans="22:22" x14ac:dyDescent="0.35">
      <c r="V28952" s="17"/>
    </row>
    <row r="28953" spans="22:22" x14ac:dyDescent="0.35">
      <c r="V28953" s="17"/>
    </row>
    <row r="28954" spans="22:22" x14ac:dyDescent="0.35">
      <c r="V28954" s="17"/>
    </row>
    <row r="28955" spans="22:22" x14ac:dyDescent="0.35">
      <c r="V28955" s="17"/>
    </row>
    <row r="28956" spans="22:22" x14ac:dyDescent="0.35">
      <c r="V28956" s="17"/>
    </row>
    <row r="28957" spans="22:22" x14ac:dyDescent="0.35">
      <c r="V28957" s="17"/>
    </row>
    <row r="28958" spans="22:22" x14ac:dyDescent="0.35">
      <c r="V28958" s="17"/>
    </row>
    <row r="28959" spans="22:22" x14ac:dyDescent="0.35">
      <c r="V28959" s="17"/>
    </row>
    <row r="28960" spans="22:22" x14ac:dyDescent="0.35">
      <c r="V28960" s="17"/>
    </row>
    <row r="28961" spans="22:22" x14ac:dyDescent="0.35">
      <c r="V28961" s="17"/>
    </row>
    <row r="28962" spans="22:22" x14ac:dyDescent="0.35">
      <c r="V28962" s="17"/>
    </row>
    <row r="28963" spans="22:22" x14ac:dyDescent="0.35">
      <c r="V28963" s="17"/>
    </row>
    <row r="28964" spans="22:22" x14ac:dyDescent="0.35">
      <c r="V28964" s="17"/>
    </row>
    <row r="28965" spans="22:22" x14ac:dyDescent="0.35">
      <c r="V28965" s="17"/>
    </row>
    <row r="28966" spans="22:22" x14ac:dyDescent="0.35">
      <c r="V28966" s="17"/>
    </row>
    <row r="28967" spans="22:22" x14ac:dyDescent="0.35">
      <c r="V28967" s="17"/>
    </row>
    <row r="28968" spans="22:22" x14ac:dyDescent="0.35">
      <c r="V28968" s="17"/>
    </row>
    <row r="28969" spans="22:22" x14ac:dyDescent="0.35">
      <c r="V28969" s="17"/>
    </row>
    <row r="28970" spans="22:22" x14ac:dyDescent="0.35">
      <c r="V28970" s="17"/>
    </row>
    <row r="28971" spans="22:22" x14ac:dyDescent="0.35">
      <c r="V28971" s="17"/>
    </row>
    <row r="28972" spans="22:22" x14ac:dyDescent="0.35">
      <c r="V28972" s="17"/>
    </row>
    <row r="28973" spans="22:22" x14ac:dyDescent="0.35">
      <c r="V28973" s="17"/>
    </row>
    <row r="28974" spans="22:22" x14ac:dyDescent="0.35">
      <c r="V28974" s="17"/>
    </row>
    <row r="28975" spans="22:22" x14ac:dyDescent="0.35">
      <c r="V28975" s="17"/>
    </row>
    <row r="28976" spans="22:22" x14ac:dyDescent="0.35">
      <c r="V28976" s="17"/>
    </row>
    <row r="28977" spans="22:22" x14ac:dyDescent="0.35">
      <c r="V28977" s="17"/>
    </row>
    <row r="28978" spans="22:22" x14ac:dyDescent="0.35">
      <c r="V28978" s="17"/>
    </row>
    <row r="28979" spans="22:22" x14ac:dyDescent="0.35">
      <c r="V28979" s="17"/>
    </row>
    <row r="28980" spans="22:22" x14ac:dyDescent="0.35">
      <c r="V28980" s="17"/>
    </row>
    <row r="28981" spans="22:22" x14ac:dyDescent="0.35">
      <c r="V28981" s="17"/>
    </row>
    <row r="28982" spans="22:22" x14ac:dyDescent="0.35">
      <c r="V28982" s="17"/>
    </row>
    <row r="28983" spans="22:22" x14ac:dyDescent="0.35">
      <c r="V28983" s="17"/>
    </row>
    <row r="28984" spans="22:22" x14ac:dyDescent="0.35">
      <c r="V28984" s="17"/>
    </row>
    <row r="28985" spans="22:22" x14ac:dyDescent="0.35">
      <c r="V28985" s="17"/>
    </row>
    <row r="28986" spans="22:22" x14ac:dyDescent="0.35">
      <c r="V28986" s="17"/>
    </row>
    <row r="28987" spans="22:22" x14ac:dyDescent="0.35">
      <c r="V28987" s="17"/>
    </row>
    <row r="28988" spans="22:22" x14ac:dyDescent="0.35">
      <c r="V28988" s="17"/>
    </row>
    <row r="28989" spans="22:22" x14ac:dyDescent="0.35">
      <c r="V28989" s="17"/>
    </row>
    <row r="28990" spans="22:22" x14ac:dyDescent="0.35">
      <c r="V28990" s="17"/>
    </row>
    <row r="28991" spans="22:22" x14ac:dyDescent="0.35">
      <c r="V28991" s="17"/>
    </row>
    <row r="28992" spans="22:22" x14ac:dyDescent="0.35">
      <c r="V28992" s="17"/>
    </row>
    <row r="28993" spans="22:22" x14ac:dyDescent="0.35">
      <c r="V28993" s="17"/>
    </row>
    <row r="28994" spans="22:22" x14ac:dyDescent="0.35">
      <c r="V28994" s="17"/>
    </row>
    <row r="28995" spans="22:22" x14ac:dyDescent="0.35">
      <c r="V28995" s="17"/>
    </row>
    <row r="28996" spans="22:22" x14ac:dyDescent="0.35">
      <c r="V28996" s="17"/>
    </row>
    <row r="28997" spans="22:22" x14ac:dyDescent="0.35">
      <c r="V28997" s="17"/>
    </row>
    <row r="28998" spans="22:22" x14ac:dyDescent="0.35">
      <c r="V28998" s="17"/>
    </row>
    <row r="28999" spans="22:22" x14ac:dyDescent="0.35">
      <c r="V28999" s="17"/>
    </row>
    <row r="29000" spans="22:22" x14ac:dyDescent="0.35">
      <c r="V29000" s="17"/>
    </row>
    <row r="29001" spans="22:22" x14ac:dyDescent="0.35">
      <c r="V29001" s="17"/>
    </row>
    <row r="29002" spans="22:22" x14ac:dyDescent="0.35">
      <c r="V29002" s="17"/>
    </row>
    <row r="29003" spans="22:22" x14ac:dyDescent="0.35">
      <c r="V29003" s="17"/>
    </row>
    <row r="29004" spans="22:22" x14ac:dyDescent="0.35">
      <c r="V29004" s="17"/>
    </row>
    <row r="29005" spans="22:22" x14ac:dyDescent="0.35">
      <c r="V29005" s="17"/>
    </row>
    <row r="29006" spans="22:22" x14ac:dyDescent="0.35">
      <c r="V29006" s="17"/>
    </row>
    <row r="29007" spans="22:22" x14ac:dyDescent="0.35">
      <c r="V29007" s="17"/>
    </row>
    <row r="29008" spans="22:22" x14ac:dyDescent="0.35">
      <c r="V29008" s="17"/>
    </row>
    <row r="29009" spans="22:22" x14ac:dyDescent="0.35">
      <c r="V29009" s="17"/>
    </row>
    <row r="29010" spans="22:22" x14ac:dyDescent="0.35">
      <c r="V29010" s="17"/>
    </row>
    <row r="29011" spans="22:22" x14ac:dyDescent="0.35">
      <c r="V29011" s="17"/>
    </row>
    <row r="29012" spans="22:22" x14ac:dyDescent="0.35">
      <c r="V29012" s="17"/>
    </row>
    <row r="29013" spans="22:22" x14ac:dyDescent="0.35">
      <c r="V29013" s="17"/>
    </row>
    <row r="29014" spans="22:22" x14ac:dyDescent="0.35">
      <c r="V29014" s="17"/>
    </row>
    <row r="29015" spans="22:22" x14ac:dyDescent="0.35">
      <c r="V29015" s="17"/>
    </row>
    <row r="29016" spans="22:22" x14ac:dyDescent="0.35">
      <c r="V29016" s="17"/>
    </row>
    <row r="29017" spans="22:22" x14ac:dyDescent="0.35">
      <c r="V29017" s="17"/>
    </row>
    <row r="29018" spans="22:22" x14ac:dyDescent="0.35">
      <c r="V29018" s="17"/>
    </row>
    <row r="29019" spans="22:22" x14ac:dyDescent="0.35">
      <c r="V29019" s="17"/>
    </row>
    <row r="29020" spans="22:22" x14ac:dyDescent="0.35">
      <c r="V29020" s="17"/>
    </row>
    <row r="29021" spans="22:22" x14ac:dyDescent="0.35">
      <c r="V29021" s="17"/>
    </row>
    <row r="29022" spans="22:22" x14ac:dyDescent="0.35">
      <c r="V29022" s="17"/>
    </row>
    <row r="29023" spans="22:22" x14ac:dyDescent="0.35">
      <c r="V29023" s="17"/>
    </row>
    <row r="29024" spans="22:22" x14ac:dyDescent="0.35">
      <c r="V29024" s="17"/>
    </row>
    <row r="29025" spans="22:22" x14ac:dyDescent="0.35">
      <c r="V29025" s="17"/>
    </row>
    <row r="29026" spans="22:22" x14ac:dyDescent="0.35">
      <c r="V29026" s="17"/>
    </row>
    <row r="29027" spans="22:22" x14ac:dyDescent="0.35">
      <c r="V29027" s="17"/>
    </row>
    <row r="29028" spans="22:22" x14ac:dyDescent="0.35">
      <c r="V29028" s="17"/>
    </row>
    <row r="29029" spans="22:22" x14ac:dyDescent="0.35">
      <c r="V29029" s="17"/>
    </row>
    <row r="29030" spans="22:22" x14ac:dyDescent="0.35">
      <c r="V29030" s="17"/>
    </row>
    <row r="29031" spans="22:22" x14ac:dyDescent="0.35">
      <c r="V29031" s="17"/>
    </row>
    <row r="29032" spans="22:22" x14ac:dyDescent="0.35">
      <c r="V29032" s="17"/>
    </row>
    <row r="29033" spans="22:22" x14ac:dyDescent="0.35">
      <c r="V29033" s="17"/>
    </row>
    <row r="29034" spans="22:22" x14ac:dyDescent="0.35">
      <c r="V29034" s="17"/>
    </row>
    <row r="29035" spans="22:22" x14ac:dyDescent="0.35">
      <c r="V29035" s="17"/>
    </row>
    <row r="29036" spans="22:22" x14ac:dyDescent="0.35">
      <c r="V29036" s="17"/>
    </row>
    <row r="29037" spans="22:22" x14ac:dyDescent="0.35">
      <c r="V29037" s="17"/>
    </row>
    <row r="29038" spans="22:22" x14ac:dyDescent="0.35">
      <c r="V29038" s="17"/>
    </row>
    <row r="29039" spans="22:22" x14ac:dyDescent="0.35">
      <c r="V29039" s="17"/>
    </row>
    <row r="29040" spans="22:22" x14ac:dyDescent="0.35">
      <c r="V29040" s="17"/>
    </row>
    <row r="29041" spans="22:22" x14ac:dyDescent="0.35">
      <c r="V29041" s="17"/>
    </row>
    <row r="29042" spans="22:22" x14ac:dyDescent="0.35">
      <c r="V29042" s="17"/>
    </row>
    <row r="29043" spans="22:22" x14ac:dyDescent="0.35">
      <c r="V29043" s="17"/>
    </row>
    <row r="29044" spans="22:22" x14ac:dyDescent="0.35">
      <c r="V29044" s="17"/>
    </row>
    <row r="29045" spans="22:22" x14ac:dyDescent="0.35">
      <c r="V29045" s="17"/>
    </row>
    <row r="29046" spans="22:22" x14ac:dyDescent="0.35">
      <c r="V29046" s="17"/>
    </row>
    <row r="29047" spans="22:22" x14ac:dyDescent="0.35">
      <c r="V29047" s="17"/>
    </row>
    <row r="29048" spans="22:22" x14ac:dyDescent="0.35">
      <c r="V29048" s="17"/>
    </row>
    <row r="29049" spans="22:22" x14ac:dyDescent="0.35">
      <c r="V29049" s="17"/>
    </row>
    <row r="29050" spans="22:22" x14ac:dyDescent="0.35">
      <c r="V29050" s="17"/>
    </row>
    <row r="29051" spans="22:22" x14ac:dyDescent="0.35">
      <c r="V29051" s="17"/>
    </row>
    <row r="29052" spans="22:22" x14ac:dyDescent="0.35">
      <c r="V29052" s="17"/>
    </row>
    <row r="29053" spans="22:22" x14ac:dyDescent="0.35">
      <c r="V29053" s="17"/>
    </row>
    <row r="29054" spans="22:22" x14ac:dyDescent="0.35">
      <c r="V29054" s="17"/>
    </row>
    <row r="29055" spans="22:22" x14ac:dyDescent="0.35">
      <c r="V29055" s="17"/>
    </row>
    <row r="29056" spans="22:22" x14ac:dyDescent="0.35">
      <c r="V29056" s="17"/>
    </row>
    <row r="29057" spans="22:22" x14ac:dyDescent="0.35">
      <c r="V29057" s="17"/>
    </row>
    <row r="29058" spans="22:22" x14ac:dyDescent="0.35">
      <c r="V29058" s="17"/>
    </row>
    <row r="29059" spans="22:22" x14ac:dyDescent="0.35">
      <c r="V29059" s="17"/>
    </row>
    <row r="29060" spans="22:22" x14ac:dyDescent="0.35">
      <c r="V29060" s="17"/>
    </row>
    <row r="29061" spans="22:22" x14ac:dyDescent="0.35">
      <c r="V29061" s="17"/>
    </row>
    <row r="29062" spans="22:22" x14ac:dyDescent="0.35">
      <c r="V29062" s="17"/>
    </row>
    <row r="29063" spans="22:22" x14ac:dyDescent="0.35">
      <c r="V29063" s="17"/>
    </row>
    <row r="29064" spans="22:22" x14ac:dyDescent="0.35">
      <c r="V29064" s="17"/>
    </row>
    <row r="29065" spans="22:22" x14ac:dyDescent="0.35">
      <c r="V29065" s="17"/>
    </row>
    <row r="29066" spans="22:22" x14ac:dyDescent="0.35">
      <c r="V29066" s="17"/>
    </row>
    <row r="29067" spans="22:22" x14ac:dyDescent="0.35">
      <c r="V29067" s="17"/>
    </row>
    <row r="29068" spans="22:22" x14ac:dyDescent="0.35">
      <c r="V29068" s="17"/>
    </row>
    <row r="29069" spans="22:22" x14ac:dyDescent="0.35">
      <c r="V29069" s="17"/>
    </row>
    <row r="29070" spans="22:22" x14ac:dyDescent="0.35">
      <c r="V29070" s="17"/>
    </row>
    <row r="29071" spans="22:22" x14ac:dyDescent="0.35">
      <c r="V29071" s="17"/>
    </row>
    <row r="29072" spans="22:22" x14ac:dyDescent="0.35">
      <c r="V29072" s="17"/>
    </row>
    <row r="29073" spans="22:22" x14ac:dyDescent="0.35">
      <c r="V29073" s="17"/>
    </row>
    <row r="29074" spans="22:22" x14ac:dyDescent="0.35">
      <c r="V29074" s="17"/>
    </row>
    <row r="29075" spans="22:22" x14ac:dyDescent="0.35">
      <c r="V29075" s="17"/>
    </row>
    <row r="29076" spans="22:22" x14ac:dyDescent="0.35">
      <c r="V29076" s="17"/>
    </row>
    <row r="29077" spans="22:22" x14ac:dyDescent="0.35">
      <c r="V29077" s="17"/>
    </row>
    <row r="29078" spans="22:22" x14ac:dyDescent="0.35">
      <c r="V29078" s="17"/>
    </row>
    <row r="29079" spans="22:22" x14ac:dyDescent="0.35">
      <c r="V29079" s="17"/>
    </row>
    <row r="29080" spans="22:22" x14ac:dyDescent="0.35">
      <c r="V29080" s="17"/>
    </row>
    <row r="29081" spans="22:22" x14ac:dyDescent="0.35">
      <c r="V29081" s="17"/>
    </row>
    <row r="29082" spans="22:22" x14ac:dyDescent="0.35">
      <c r="V29082" s="17"/>
    </row>
    <row r="29083" spans="22:22" x14ac:dyDescent="0.35">
      <c r="V29083" s="17"/>
    </row>
    <row r="29084" spans="22:22" x14ac:dyDescent="0.35">
      <c r="V29084" s="17"/>
    </row>
    <row r="29085" spans="22:22" x14ac:dyDescent="0.35">
      <c r="V29085" s="17"/>
    </row>
    <row r="29086" spans="22:22" x14ac:dyDescent="0.35">
      <c r="V29086" s="17"/>
    </row>
    <row r="29087" spans="22:22" x14ac:dyDescent="0.35">
      <c r="V29087" s="17"/>
    </row>
    <row r="29088" spans="22:22" x14ac:dyDescent="0.35">
      <c r="V29088" s="17"/>
    </row>
    <row r="29089" spans="22:22" x14ac:dyDescent="0.35">
      <c r="V29089" s="17"/>
    </row>
    <row r="29090" spans="22:22" x14ac:dyDescent="0.35">
      <c r="V29090" s="17"/>
    </row>
    <row r="29091" spans="22:22" x14ac:dyDescent="0.35">
      <c r="V29091" s="17"/>
    </row>
    <row r="29092" spans="22:22" x14ac:dyDescent="0.35">
      <c r="V29092" s="17"/>
    </row>
    <row r="29093" spans="22:22" x14ac:dyDescent="0.35">
      <c r="V29093" s="17"/>
    </row>
    <row r="29094" spans="22:22" x14ac:dyDescent="0.35">
      <c r="V29094" s="17"/>
    </row>
    <row r="29095" spans="22:22" x14ac:dyDescent="0.35">
      <c r="V29095" s="17"/>
    </row>
    <row r="29096" spans="22:22" x14ac:dyDescent="0.35">
      <c r="V29096" s="17"/>
    </row>
    <row r="29097" spans="22:22" x14ac:dyDescent="0.35">
      <c r="V29097" s="17"/>
    </row>
    <row r="29098" spans="22:22" x14ac:dyDescent="0.35">
      <c r="V29098" s="17"/>
    </row>
    <row r="29099" spans="22:22" x14ac:dyDescent="0.35">
      <c r="V29099" s="17"/>
    </row>
    <row r="29100" spans="22:22" x14ac:dyDescent="0.35">
      <c r="V29100" s="17"/>
    </row>
    <row r="29101" spans="22:22" x14ac:dyDescent="0.35">
      <c r="V29101" s="17"/>
    </row>
    <row r="29102" spans="22:22" x14ac:dyDescent="0.35">
      <c r="V29102" s="17"/>
    </row>
    <row r="29103" spans="22:22" x14ac:dyDescent="0.35">
      <c r="V29103" s="17"/>
    </row>
    <row r="29104" spans="22:22" x14ac:dyDescent="0.35">
      <c r="V29104" s="17"/>
    </row>
    <row r="29105" spans="22:22" x14ac:dyDescent="0.35">
      <c r="V29105" s="17"/>
    </row>
    <row r="29106" spans="22:22" x14ac:dyDescent="0.35">
      <c r="V29106" s="17"/>
    </row>
    <row r="29107" spans="22:22" x14ac:dyDescent="0.35">
      <c r="V29107" s="17"/>
    </row>
    <row r="29108" spans="22:22" x14ac:dyDescent="0.35">
      <c r="V29108" s="17"/>
    </row>
    <row r="29109" spans="22:22" x14ac:dyDescent="0.35">
      <c r="V29109" s="17"/>
    </row>
    <row r="29110" spans="22:22" x14ac:dyDescent="0.35">
      <c r="V29110" s="17"/>
    </row>
    <row r="29111" spans="22:22" x14ac:dyDescent="0.35">
      <c r="V29111" s="17"/>
    </row>
    <row r="29112" spans="22:22" x14ac:dyDescent="0.35">
      <c r="V29112" s="17"/>
    </row>
    <row r="29113" spans="22:22" x14ac:dyDescent="0.35">
      <c r="V29113" s="17"/>
    </row>
    <row r="29114" spans="22:22" x14ac:dyDescent="0.35">
      <c r="V29114" s="17"/>
    </row>
    <row r="29115" spans="22:22" x14ac:dyDescent="0.35">
      <c r="V29115" s="17"/>
    </row>
    <row r="29116" spans="22:22" x14ac:dyDescent="0.35">
      <c r="V29116" s="17"/>
    </row>
    <row r="29117" spans="22:22" x14ac:dyDescent="0.35">
      <c r="V29117" s="17"/>
    </row>
    <row r="29118" spans="22:22" x14ac:dyDescent="0.35">
      <c r="V29118" s="17"/>
    </row>
    <row r="29119" spans="22:22" x14ac:dyDescent="0.35">
      <c r="V29119" s="17"/>
    </row>
    <row r="29120" spans="22:22" x14ac:dyDescent="0.35">
      <c r="V29120" s="17"/>
    </row>
    <row r="29121" spans="22:22" x14ac:dyDescent="0.35">
      <c r="V29121" s="17"/>
    </row>
    <row r="29122" spans="22:22" x14ac:dyDescent="0.35">
      <c r="V29122" s="17"/>
    </row>
    <row r="29123" spans="22:22" x14ac:dyDescent="0.35">
      <c r="V29123" s="17"/>
    </row>
    <row r="29124" spans="22:22" x14ac:dyDescent="0.35">
      <c r="V29124" s="17"/>
    </row>
    <row r="29125" spans="22:22" x14ac:dyDescent="0.35">
      <c r="V29125" s="17"/>
    </row>
    <row r="29126" spans="22:22" x14ac:dyDescent="0.35">
      <c r="V29126" s="17"/>
    </row>
    <row r="29127" spans="22:22" x14ac:dyDescent="0.35">
      <c r="V29127" s="17"/>
    </row>
    <row r="29128" spans="22:22" x14ac:dyDescent="0.35">
      <c r="V29128" s="17"/>
    </row>
    <row r="29129" spans="22:22" x14ac:dyDescent="0.35">
      <c r="V29129" s="17"/>
    </row>
    <row r="29130" spans="22:22" x14ac:dyDescent="0.35">
      <c r="V29130" s="17"/>
    </row>
    <row r="29131" spans="22:22" x14ac:dyDescent="0.35">
      <c r="V29131" s="17"/>
    </row>
    <row r="29132" spans="22:22" x14ac:dyDescent="0.35">
      <c r="V29132" s="17"/>
    </row>
    <row r="29133" spans="22:22" x14ac:dyDescent="0.35">
      <c r="V29133" s="17"/>
    </row>
    <row r="29134" spans="22:22" x14ac:dyDescent="0.35">
      <c r="V29134" s="17"/>
    </row>
    <row r="29135" spans="22:22" x14ac:dyDescent="0.35">
      <c r="V29135" s="17"/>
    </row>
    <row r="29136" spans="22:22" x14ac:dyDescent="0.35">
      <c r="V29136" s="17"/>
    </row>
    <row r="29137" spans="22:22" x14ac:dyDescent="0.35">
      <c r="V29137" s="17"/>
    </row>
    <row r="29138" spans="22:22" x14ac:dyDescent="0.35">
      <c r="V29138" s="17"/>
    </row>
    <row r="29139" spans="22:22" x14ac:dyDescent="0.35">
      <c r="V29139" s="17"/>
    </row>
    <row r="29140" spans="22:22" x14ac:dyDescent="0.35">
      <c r="V29140" s="17"/>
    </row>
    <row r="29141" spans="22:22" x14ac:dyDescent="0.35">
      <c r="V29141" s="17"/>
    </row>
    <row r="29142" spans="22:22" x14ac:dyDescent="0.35">
      <c r="V29142" s="17"/>
    </row>
    <row r="29143" spans="22:22" x14ac:dyDescent="0.35">
      <c r="V29143" s="17"/>
    </row>
    <row r="29144" spans="22:22" x14ac:dyDescent="0.35">
      <c r="V29144" s="17"/>
    </row>
    <row r="29145" spans="22:22" x14ac:dyDescent="0.35">
      <c r="V29145" s="17"/>
    </row>
    <row r="29146" spans="22:22" x14ac:dyDescent="0.35">
      <c r="V29146" s="17"/>
    </row>
    <row r="29147" spans="22:22" x14ac:dyDescent="0.35">
      <c r="V29147" s="17"/>
    </row>
    <row r="29148" spans="22:22" x14ac:dyDescent="0.35">
      <c r="V29148" s="17"/>
    </row>
    <row r="29149" spans="22:22" x14ac:dyDescent="0.35">
      <c r="V29149" s="17"/>
    </row>
    <row r="29150" spans="22:22" x14ac:dyDescent="0.35">
      <c r="V29150" s="17"/>
    </row>
    <row r="29151" spans="22:22" x14ac:dyDescent="0.35">
      <c r="V29151" s="17"/>
    </row>
    <row r="29152" spans="22:22" x14ac:dyDescent="0.35">
      <c r="V29152" s="17"/>
    </row>
    <row r="29153" spans="22:22" x14ac:dyDescent="0.35">
      <c r="V29153" s="17"/>
    </row>
    <row r="29154" spans="22:22" x14ac:dyDescent="0.35">
      <c r="V29154" s="17"/>
    </row>
    <row r="29155" spans="22:22" x14ac:dyDescent="0.35">
      <c r="V29155" s="17"/>
    </row>
    <row r="29156" spans="22:22" x14ac:dyDescent="0.35">
      <c r="V29156" s="17"/>
    </row>
    <row r="29157" spans="22:22" x14ac:dyDescent="0.35">
      <c r="V29157" s="17"/>
    </row>
    <row r="29158" spans="22:22" x14ac:dyDescent="0.35">
      <c r="V29158" s="17"/>
    </row>
    <row r="29159" spans="22:22" x14ac:dyDescent="0.35">
      <c r="V29159" s="17"/>
    </row>
    <row r="29160" spans="22:22" x14ac:dyDescent="0.35">
      <c r="V29160" s="17"/>
    </row>
    <row r="29161" spans="22:22" x14ac:dyDescent="0.35">
      <c r="V29161" s="17"/>
    </row>
    <row r="29162" spans="22:22" x14ac:dyDescent="0.35">
      <c r="V29162" s="17"/>
    </row>
    <row r="29163" spans="22:22" x14ac:dyDescent="0.35">
      <c r="V29163" s="17"/>
    </row>
    <row r="29164" spans="22:22" x14ac:dyDescent="0.35">
      <c r="V29164" s="17"/>
    </row>
    <row r="29165" spans="22:22" x14ac:dyDescent="0.35">
      <c r="V29165" s="17"/>
    </row>
    <row r="29166" spans="22:22" x14ac:dyDescent="0.35">
      <c r="V29166" s="17"/>
    </row>
    <row r="29167" spans="22:22" x14ac:dyDescent="0.35">
      <c r="V29167" s="17"/>
    </row>
    <row r="29168" spans="22:22" x14ac:dyDescent="0.35">
      <c r="V29168" s="17"/>
    </row>
    <row r="29169" spans="22:22" x14ac:dyDescent="0.35">
      <c r="V29169" s="17"/>
    </row>
    <row r="29170" spans="22:22" x14ac:dyDescent="0.35">
      <c r="V29170" s="17"/>
    </row>
    <row r="29171" spans="22:22" x14ac:dyDescent="0.35">
      <c r="V29171" s="17"/>
    </row>
    <row r="29172" spans="22:22" x14ac:dyDescent="0.35">
      <c r="V29172" s="17"/>
    </row>
    <row r="29173" spans="22:22" x14ac:dyDescent="0.35">
      <c r="V29173" s="17"/>
    </row>
    <row r="29174" spans="22:22" x14ac:dyDescent="0.35">
      <c r="V29174" s="17"/>
    </row>
    <row r="29175" spans="22:22" x14ac:dyDescent="0.35">
      <c r="V29175" s="17"/>
    </row>
    <row r="29176" spans="22:22" x14ac:dyDescent="0.35">
      <c r="V29176" s="17"/>
    </row>
    <row r="29177" spans="22:22" x14ac:dyDescent="0.35">
      <c r="V29177" s="17"/>
    </row>
    <row r="29178" spans="22:22" x14ac:dyDescent="0.35">
      <c r="V29178" s="17"/>
    </row>
    <row r="29179" spans="22:22" x14ac:dyDescent="0.35">
      <c r="V29179" s="17"/>
    </row>
    <row r="29180" spans="22:22" x14ac:dyDescent="0.35">
      <c r="V29180" s="17"/>
    </row>
    <row r="29181" spans="22:22" x14ac:dyDescent="0.35">
      <c r="V29181" s="17"/>
    </row>
    <row r="29182" spans="22:22" x14ac:dyDescent="0.35">
      <c r="V29182" s="17"/>
    </row>
    <row r="29183" spans="22:22" x14ac:dyDescent="0.35">
      <c r="V29183" s="17"/>
    </row>
    <row r="29184" spans="22:22" x14ac:dyDescent="0.35">
      <c r="V29184" s="17"/>
    </row>
    <row r="29185" spans="22:22" x14ac:dyDescent="0.35">
      <c r="V29185" s="17"/>
    </row>
    <row r="29186" spans="22:22" x14ac:dyDescent="0.35">
      <c r="V29186" s="17"/>
    </row>
    <row r="29187" spans="22:22" x14ac:dyDescent="0.35">
      <c r="V29187" s="17"/>
    </row>
    <row r="29188" spans="22:22" x14ac:dyDescent="0.35">
      <c r="V29188" s="17"/>
    </row>
    <row r="29189" spans="22:22" x14ac:dyDescent="0.35">
      <c r="V29189" s="17"/>
    </row>
    <row r="29190" spans="22:22" x14ac:dyDescent="0.35">
      <c r="V29190" s="17"/>
    </row>
    <row r="29191" spans="22:22" x14ac:dyDescent="0.35">
      <c r="V29191" s="17"/>
    </row>
    <row r="29192" spans="22:22" x14ac:dyDescent="0.35">
      <c r="V29192" s="17"/>
    </row>
    <row r="29193" spans="22:22" x14ac:dyDescent="0.35">
      <c r="V29193" s="17"/>
    </row>
    <row r="29194" spans="22:22" x14ac:dyDescent="0.35">
      <c r="V29194" s="17"/>
    </row>
    <row r="29195" spans="22:22" x14ac:dyDescent="0.35">
      <c r="V29195" s="17"/>
    </row>
    <row r="29196" spans="22:22" x14ac:dyDescent="0.35">
      <c r="V29196" s="17"/>
    </row>
    <row r="29197" spans="22:22" x14ac:dyDescent="0.35">
      <c r="V29197" s="17"/>
    </row>
    <row r="29198" spans="22:22" x14ac:dyDescent="0.35">
      <c r="V29198" s="17"/>
    </row>
    <row r="29199" spans="22:22" x14ac:dyDescent="0.35">
      <c r="V29199" s="17"/>
    </row>
    <row r="29200" spans="22:22" x14ac:dyDescent="0.35">
      <c r="V29200" s="17"/>
    </row>
    <row r="29201" spans="22:22" x14ac:dyDescent="0.35">
      <c r="V29201" s="17"/>
    </row>
    <row r="29202" spans="22:22" x14ac:dyDescent="0.35">
      <c r="V29202" s="17"/>
    </row>
    <row r="29203" spans="22:22" x14ac:dyDescent="0.35">
      <c r="V29203" s="17"/>
    </row>
    <row r="29204" spans="22:22" x14ac:dyDescent="0.35">
      <c r="V29204" s="17"/>
    </row>
    <row r="29205" spans="22:22" x14ac:dyDescent="0.35">
      <c r="V29205" s="17"/>
    </row>
    <row r="29206" spans="22:22" x14ac:dyDescent="0.35">
      <c r="V29206" s="17"/>
    </row>
    <row r="29207" spans="22:22" x14ac:dyDescent="0.35">
      <c r="V29207" s="17"/>
    </row>
    <row r="29208" spans="22:22" x14ac:dyDescent="0.35">
      <c r="V29208" s="17"/>
    </row>
    <row r="29209" spans="22:22" x14ac:dyDescent="0.35">
      <c r="V29209" s="17"/>
    </row>
    <row r="29210" spans="22:22" x14ac:dyDescent="0.35">
      <c r="V29210" s="17"/>
    </row>
    <row r="29211" spans="22:22" x14ac:dyDescent="0.35">
      <c r="V29211" s="17"/>
    </row>
    <row r="29212" spans="22:22" x14ac:dyDescent="0.35">
      <c r="V29212" s="17"/>
    </row>
    <row r="29213" spans="22:22" x14ac:dyDescent="0.35">
      <c r="V29213" s="17"/>
    </row>
    <row r="29214" spans="22:22" x14ac:dyDescent="0.35">
      <c r="V29214" s="17"/>
    </row>
    <row r="29215" spans="22:22" x14ac:dyDescent="0.35">
      <c r="V29215" s="17"/>
    </row>
    <row r="29216" spans="22:22" x14ac:dyDescent="0.35">
      <c r="V29216" s="17"/>
    </row>
    <row r="29217" spans="22:22" x14ac:dyDescent="0.35">
      <c r="V29217" s="17"/>
    </row>
    <row r="29218" spans="22:22" x14ac:dyDescent="0.35">
      <c r="V29218" s="17"/>
    </row>
    <row r="29219" spans="22:22" x14ac:dyDescent="0.35">
      <c r="V29219" s="17"/>
    </row>
    <row r="29220" spans="22:22" x14ac:dyDescent="0.35">
      <c r="V29220" s="17"/>
    </row>
    <row r="29221" spans="22:22" x14ac:dyDescent="0.35">
      <c r="V29221" s="17"/>
    </row>
    <row r="29222" spans="22:22" x14ac:dyDescent="0.35">
      <c r="V29222" s="17"/>
    </row>
    <row r="29223" spans="22:22" x14ac:dyDescent="0.35">
      <c r="V29223" s="17"/>
    </row>
    <row r="29224" spans="22:22" x14ac:dyDescent="0.35">
      <c r="V29224" s="17"/>
    </row>
    <row r="29225" spans="22:22" x14ac:dyDescent="0.35">
      <c r="V29225" s="17"/>
    </row>
    <row r="29226" spans="22:22" x14ac:dyDescent="0.35">
      <c r="V29226" s="17"/>
    </row>
    <row r="29227" spans="22:22" x14ac:dyDescent="0.35">
      <c r="V29227" s="17"/>
    </row>
    <row r="29228" spans="22:22" x14ac:dyDescent="0.35">
      <c r="V29228" s="17"/>
    </row>
    <row r="29229" spans="22:22" x14ac:dyDescent="0.35">
      <c r="V29229" s="17"/>
    </row>
    <row r="29230" spans="22:22" x14ac:dyDescent="0.35">
      <c r="V29230" s="17"/>
    </row>
    <row r="29231" spans="22:22" x14ac:dyDescent="0.35">
      <c r="V29231" s="17"/>
    </row>
    <row r="29232" spans="22:22" x14ac:dyDescent="0.35">
      <c r="V29232" s="17"/>
    </row>
    <row r="29233" spans="22:22" x14ac:dyDescent="0.35">
      <c r="V29233" s="17"/>
    </row>
    <row r="29234" spans="22:22" x14ac:dyDescent="0.35">
      <c r="V29234" s="17"/>
    </row>
    <row r="29235" spans="22:22" x14ac:dyDescent="0.35">
      <c r="V29235" s="17"/>
    </row>
    <row r="29236" spans="22:22" x14ac:dyDescent="0.35">
      <c r="V29236" s="17"/>
    </row>
    <row r="29237" spans="22:22" x14ac:dyDescent="0.35">
      <c r="V29237" s="17"/>
    </row>
    <row r="29238" spans="22:22" x14ac:dyDescent="0.35">
      <c r="V29238" s="17"/>
    </row>
    <row r="29239" spans="22:22" x14ac:dyDescent="0.35">
      <c r="V29239" s="17"/>
    </row>
    <row r="29240" spans="22:22" x14ac:dyDescent="0.35">
      <c r="V29240" s="17"/>
    </row>
    <row r="29241" spans="22:22" x14ac:dyDescent="0.35">
      <c r="V29241" s="17"/>
    </row>
    <row r="29242" spans="22:22" x14ac:dyDescent="0.35">
      <c r="V29242" s="17"/>
    </row>
    <row r="29243" spans="22:22" x14ac:dyDescent="0.35">
      <c r="V29243" s="17"/>
    </row>
    <row r="29244" spans="22:22" x14ac:dyDescent="0.35">
      <c r="V29244" s="17"/>
    </row>
    <row r="29245" spans="22:22" x14ac:dyDescent="0.35">
      <c r="V29245" s="17"/>
    </row>
    <row r="29246" spans="22:22" x14ac:dyDescent="0.35">
      <c r="V29246" s="17"/>
    </row>
    <row r="29247" spans="22:22" x14ac:dyDescent="0.35">
      <c r="V29247" s="17"/>
    </row>
    <row r="29248" spans="22:22" x14ac:dyDescent="0.35">
      <c r="V29248" s="17"/>
    </row>
    <row r="29249" spans="22:22" x14ac:dyDescent="0.35">
      <c r="V29249" s="17"/>
    </row>
    <row r="29250" spans="22:22" x14ac:dyDescent="0.35">
      <c r="V29250" s="17"/>
    </row>
    <row r="29251" spans="22:22" x14ac:dyDescent="0.35">
      <c r="V29251" s="17"/>
    </row>
    <row r="29252" spans="22:22" x14ac:dyDescent="0.35">
      <c r="V29252" s="17"/>
    </row>
    <row r="29253" spans="22:22" x14ac:dyDescent="0.35">
      <c r="V29253" s="17"/>
    </row>
    <row r="29254" spans="22:22" x14ac:dyDescent="0.35">
      <c r="V29254" s="17"/>
    </row>
    <row r="29255" spans="22:22" x14ac:dyDescent="0.35">
      <c r="V29255" s="17"/>
    </row>
    <row r="29256" spans="22:22" x14ac:dyDescent="0.35">
      <c r="V29256" s="17"/>
    </row>
    <row r="29257" spans="22:22" x14ac:dyDescent="0.35">
      <c r="V29257" s="17"/>
    </row>
    <row r="29258" spans="22:22" x14ac:dyDescent="0.35">
      <c r="V29258" s="17"/>
    </row>
    <row r="29259" spans="22:22" x14ac:dyDescent="0.35">
      <c r="V29259" s="17"/>
    </row>
    <row r="29260" spans="22:22" x14ac:dyDescent="0.35">
      <c r="V29260" s="17"/>
    </row>
    <row r="29261" spans="22:22" x14ac:dyDescent="0.35">
      <c r="V29261" s="17"/>
    </row>
    <row r="29262" spans="22:22" x14ac:dyDescent="0.35">
      <c r="V29262" s="17"/>
    </row>
    <row r="29263" spans="22:22" x14ac:dyDescent="0.35">
      <c r="V29263" s="17"/>
    </row>
    <row r="29264" spans="22:22" x14ac:dyDescent="0.35">
      <c r="V29264" s="17"/>
    </row>
    <row r="29265" spans="22:22" x14ac:dyDescent="0.35">
      <c r="V29265" s="17"/>
    </row>
    <row r="29266" spans="22:22" x14ac:dyDescent="0.35">
      <c r="V29266" s="17"/>
    </row>
    <row r="29267" spans="22:22" x14ac:dyDescent="0.35">
      <c r="V29267" s="17"/>
    </row>
    <row r="29268" spans="22:22" x14ac:dyDescent="0.35">
      <c r="V29268" s="17"/>
    </row>
    <row r="29269" spans="22:22" x14ac:dyDescent="0.35">
      <c r="V29269" s="17"/>
    </row>
    <row r="29270" spans="22:22" x14ac:dyDescent="0.35">
      <c r="V29270" s="17"/>
    </row>
    <row r="29271" spans="22:22" x14ac:dyDescent="0.35">
      <c r="V29271" s="17"/>
    </row>
    <row r="29272" spans="22:22" x14ac:dyDescent="0.35">
      <c r="V29272" s="17"/>
    </row>
    <row r="29273" spans="22:22" x14ac:dyDescent="0.35">
      <c r="V29273" s="17"/>
    </row>
    <row r="29274" spans="22:22" x14ac:dyDescent="0.35">
      <c r="V29274" s="17"/>
    </row>
    <row r="29275" spans="22:22" x14ac:dyDescent="0.35">
      <c r="V29275" s="17"/>
    </row>
    <row r="29276" spans="22:22" x14ac:dyDescent="0.35">
      <c r="V29276" s="17"/>
    </row>
    <row r="29277" spans="22:22" x14ac:dyDescent="0.35">
      <c r="V29277" s="17"/>
    </row>
    <row r="29278" spans="22:22" x14ac:dyDescent="0.35">
      <c r="V29278" s="17"/>
    </row>
    <row r="29279" spans="22:22" x14ac:dyDescent="0.35">
      <c r="V29279" s="17"/>
    </row>
    <row r="29280" spans="22:22" x14ac:dyDescent="0.35">
      <c r="V29280" s="17"/>
    </row>
    <row r="29281" spans="22:22" x14ac:dyDescent="0.35">
      <c r="V29281" s="17"/>
    </row>
    <row r="29282" spans="22:22" x14ac:dyDescent="0.35">
      <c r="V29282" s="17"/>
    </row>
    <row r="29283" spans="22:22" x14ac:dyDescent="0.35">
      <c r="V29283" s="17"/>
    </row>
    <row r="29284" spans="22:22" x14ac:dyDescent="0.35">
      <c r="V29284" s="17"/>
    </row>
    <row r="29285" spans="22:22" x14ac:dyDescent="0.35">
      <c r="V29285" s="17"/>
    </row>
    <row r="29286" spans="22:22" x14ac:dyDescent="0.35">
      <c r="V29286" s="17"/>
    </row>
    <row r="29287" spans="22:22" x14ac:dyDescent="0.35">
      <c r="V29287" s="17"/>
    </row>
    <row r="29288" spans="22:22" x14ac:dyDescent="0.35">
      <c r="V29288" s="17"/>
    </row>
    <row r="29289" spans="22:22" x14ac:dyDescent="0.35">
      <c r="V29289" s="17"/>
    </row>
    <row r="29290" spans="22:22" x14ac:dyDescent="0.35">
      <c r="V29290" s="17"/>
    </row>
    <row r="29291" spans="22:22" x14ac:dyDescent="0.35">
      <c r="V29291" s="17"/>
    </row>
    <row r="29292" spans="22:22" x14ac:dyDescent="0.35">
      <c r="V29292" s="17"/>
    </row>
    <row r="29293" spans="22:22" x14ac:dyDescent="0.35">
      <c r="V29293" s="17"/>
    </row>
    <row r="29294" spans="22:22" x14ac:dyDescent="0.35">
      <c r="V29294" s="17"/>
    </row>
    <row r="29295" spans="22:22" x14ac:dyDescent="0.35">
      <c r="V29295" s="17"/>
    </row>
    <row r="29296" spans="22:22" x14ac:dyDescent="0.35">
      <c r="V29296" s="17"/>
    </row>
    <row r="29297" spans="22:22" x14ac:dyDescent="0.35">
      <c r="V29297" s="17"/>
    </row>
    <row r="29298" spans="22:22" x14ac:dyDescent="0.35">
      <c r="V29298" s="17"/>
    </row>
    <row r="29299" spans="22:22" x14ac:dyDescent="0.35">
      <c r="V29299" s="17"/>
    </row>
    <row r="29300" spans="22:22" x14ac:dyDescent="0.35">
      <c r="V29300" s="17"/>
    </row>
    <row r="29301" spans="22:22" x14ac:dyDescent="0.35">
      <c r="V29301" s="17"/>
    </row>
    <row r="29302" spans="22:22" x14ac:dyDescent="0.35">
      <c r="V29302" s="17"/>
    </row>
    <row r="29303" spans="22:22" x14ac:dyDescent="0.35">
      <c r="V29303" s="17"/>
    </row>
    <row r="29304" spans="22:22" x14ac:dyDescent="0.35">
      <c r="V29304" s="17"/>
    </row>
    <row r="29305" spans="22:22" x14ac:dyDescent="0.35">
      <c r="V29305" s="17"/>
    </row>
    <row r="29306" spans="22:22" x14ac:dyDescent="0.35">
      <c r="V29306" s="17"/>
    </row>
    <row r="29307" spans="22:22" x14ac:dyDescent="0.35">
      <c r="V29307" s="17"/>
    </row>
    <row r="29308" spans="22:22" x14ac:dyDescent="0.35">
      <c r="V29308" s="17"/>
    </row>
    <row r="29309" spans="22:22" x14ac:dyDescent="0.35">
      <c r="V29309" s="17"/>
    </row>
    <row r="29310" spans="22:22" x14ac:dyDescent="0.35">
      <c r="V29310" s="17"/>
    </row>
    <row r="29311" spans="22:22" x14ac:dyDescent="0.35">
      <c r="V29311" s="17"/>
    </row>
    <row r="29312" spans="22:22" x14ac:dyDescent="0.35">
      <c r="V29312" s="17"/>
    </row>
    <row r="29313" spans="22:22" x14ac:dyDescent="0.35">
      <c r="V29313" s="17"/>
    </row>
    <row r="29314" spans="22:22" x14ac:dyDescent="0.35">
      <c r="V29314" s="17"/>
    </row>
    <row r="29315" spans="22:22" x14ac:dyDescent="0.35">
      <c r="V29315" s="17"/>
    </row>
    <row r="29316" spans="22:22" x14ac:dyDescent="0.35">
      <c r="V29316" s="17"/>
    </row>
    <row r="29317" spans="22:22" x14ac:dyDescent="0.35">
      <c r="V29317" s="17"/>
    </row>
    <row r="29318" spans="22:22" x14ac:dyDescent="0.35">
      <c r="V29318" s="17"/>
    </row>
    <row r="29319" spans="22:22" x14ac:dyDescent="0.35">
      <c r="V29319" s="17"/>
    </row>
    <row r="29320" spans="22:22" x14ac:dyDescent="0.35">
      <c r="V29320" s="17"/>
    </row>
    <row r="29321" spans="22:22" x14ac:dyDescent="0.35">
      <c r="V29321" s="17"/>
    </row>
    <row r="29322" spans="22:22" x14ac:dyDescent="0.35">
      <c r="V29322" s="17"/>
    </row>
    <row r="29323" spans="22:22" x14ac:dyDescent="0.35">
      <c r="V29323" s="17"/>
    </row>
    <row r="29324" spans="22:22" x14ac:dyDescent="0.35">
      <c r="V29324" s="17"/>
    </row>
    <row r="29325" spans="22:22" x14ac:dyDescent="0.35">
      <c r="V29325" s="17"/>
    </row>
    <row r="29326" spans="22:22" x14ac:dyDescent="0.35">
      <c r="V29326" s="17"/>
    </row>
    <row r="29327" spans="22:22" x14ac:dyDescent="0.35">
      <c r="V29327" s="17"/>
    </row>
    <row r="29328" spans="22:22" x14ac:dyDescent="0.35">
      <c r="V29328" s="17"/>
    </row>
    <row r="29329" spans="22:22" x14ac:dyDescent="0.35">
      <c r="V29329" s="17"/>
    </row>
    <row r="29330" spans="22:22" x14ac:dyDescent="0.35">
      <c r="V29330" s="17"/>
    </row>
    <row r="29331" spans="22:22" x14ac:dyDescent="0.35">
      <c r="V29331" s="17"/>
    </row>
    <row r="29332" spans="22:22" x14ac:dyDescent="0.35">
      <c r="V29332" s="17"/>
    </row>
    <row r="29333" spans="22:22" x14ac:dyDescent="0.35">
      <c r="V29333" s="17"/>
    </row>
    <row r="29334" spans="22:22" x14ac:dyDescent="0.35">
      <c r="V29334" s="17"/>
    </row>
    <row r="29335" spans="22:22" x14ac:dyDescent="0.35">
      <c r="V29335" s="17"/>
    </row>
    <row r="29336" spans="22:22" x14ac:dyDescent="0.35">
      <c r="V29336" s="17"/>
    </row>
    <row r="29337" spans="22:22" x14ac:dyDescent="0.35">
      <c r="V29337" s="17"/>
    </row>
    <row r="29338" spans="22:22" x14ac:dyDescent="0.35">
      <c r="V29338" s="17"/>
    </row>
    <row r="29339" spans="22:22" x14ac:dyDescent="0.35">
      <c r="V29339" s="17"/>
    </row>
    <row r="29340" spans="22:22" x14ac:dyDescent="0.35">
      <c r="V29340" s="17"/>
    </row>
    <row r="29341" spans="22:22" x14ac:dyDescent="0.35">
      <c r="V29341" s="17"/>
    </row>
    <row r="29342" spans="22:22" x14ac:dyDescent="0.35">
      <c r="V29342" s="17"/>
    </row>
    <row r="29343" spans="22:22" x14ac:dyDescent="0.35">
      <c r="V29343" s="17"/>
    </row>
    <row r="29344" spans="22:22" x14ac:dyDescent="0.35">
      <c r="V29344" s="17"/>
    </row>
    <row r="29345" spans="22:22" x14ac:dyDescent="0.35">
      <c r="V29345" s="17"/>
    </row>
    <row r="29346" spans="22:22" x14ac:dyDescent="0.35">
      <c r="V29346" s="17"/>
    </row>
    <row r="29347" spans="22:22" x14ac:dyDescent="0.35">
      <c r="V29347" s="17"/>
    </row>
    <row r="29348" spans="22:22" x14ac:dyDescent="0.35">
      <c r="V29348" s="17"/>
    </row>
    <row r="29349" spans="22:22" x14ac:dyDescent="0.35">
      <c r="V29349" s="17"/>
    </row>
    <row r="29350" spans="22:22" x14ac:dyDescent="0.35">
      <c r="V29350" s="17"/>
    </row>
    <row r="29351" spans="22:22" x14ac:dyDescent="0.35">
      <c r="V29351" s="17"/>
    </row>
    <row r="29352" spans="22:22" x14ac:dyDescent="0.35">
      <c r="V29352" s="17"/>
    </row>
    <row r="29353" spans="22:22" x14ac:dyDescent="0.35">
      <c r="V29353" s="17"/>
    </row>
    <row r="29354" spans="22:22" x14ac:dyDescent="0.35">
      <c r="V29354" s="17"/>
    </row>
    <row r="29355" spans="22:22" x14ac:dyDescent="0.35">
      <c r="V29355" s="17"/>
    </row>
    <row r="29356" spans="22:22" x14ac:dyDescent="0.35">
      <c r="V29356" s="17"/>
    </row>
    <row r="29357" spans="22:22" x14ac:dyDescent="0.35">
      <c r="V29357" s="17"/>
    </row>
    <row r="29358" spans="22:22" x14ac:dyDescent="0.35">
      <c r="V29358" s="17"/>
    </row>
    <row r="29359" spans="22:22" x14ac:dyDescent="0.35">
      <c r="V29359" s="17"/>
    </row>
    <row r="29360" spans="22:22" x14ac:dyDescent="0.35">
      <c r="V29360" s="17"/>
    </row>
    <row r="29361" spans="22:22" x14ac:dyDescent="0.35">
      <c r="V29361" s="17"/>
    </row>
    <row r="29362" spans="22:22" x14ac:dyDescent="0.35">
      <c r="V29362" s="17"/>
    </row>
    <row r="29363" spans="22:22" x14ac:dyDescent="0.35">
      <c r="V29363" s="17"/>
    </row>
    <row r="29364" spans="22:22" x14ac:dyDescent="0.35">
      <c r="V29364" s="17"/>
    </row>
    <row r="29365" spans="22:22" x14ac:dyDescent="0.35">
      <c r="V29365" s="17"/>
    </row>
    <row r="29366" spans="22:22" x14ac:dyDescent="0.35">
      <c r="V29366" s="17"/>
    </row>
    <row r="29367" spans="22:22" x14ac:dyDescent="0.35">
      <c r="V29367" s="17"/>
    </row>
    <row r="29368" spans="22:22" x14ac:dyDescent="0.35">
      <c r="V29368" s="17"/>
    </row>
    <row r="29369" spans="22:22" x14ac:dyDescent="0.35">
      <c r="V29369" s="17"/>
    </row>
    <row r="29370" spans="22:22" x14ac:dyDescent="0.35">
      <c r="V29370" s="17"/>
    </row>
    <row r="29371" spans="22:22" x14ac:dyDescent="0.35">
      <c r="V29371" s="17"/>
    </row>
    <row r="29372" spans="22:22" x14ac:dyDescent="0.35">
      <c r="V29372" s="17"/>
    </row>
    <row r="29373" spans="22:22" x14ac:dyDescent="0.35">
      <c r="V29373" s="17"/>
    </row>
    <row r="29374" spans="22:22" x14ac:dyDescent="0.35">
      <c r="V29374" s="17"/>
    </row>
    <row r="29375" spans="22:22" x14ac:dyDescent="0.35">
      <c r="V29375" s="17"/>
    </row>
    <row r="29376" spans="22:22" x14ac:dyDescent="0.35">
      <c r="V29376" s="17"/>
    </row>
    <row r="29377" spans="22:22" x14ac:dyDescent="0.35">
      <c r="V29377" s="17"/>
    </row>
    <row r="29378" spans="22:22" x14ac:dyDescent="0.35">
      <c r="V29378" s="17"/>
    </row>
    <row r="29379" spans="22:22" x14ac:dyDescent="0.35">
      <c r="V29379" s="17"/>
    </row>
    <row r="29380" spans="22:22" x14ac:dyDescent="0.35">
      <c r="V29380" s="17"/>
    </row>
    <row r="29381" spans="22:22" x14ac:dyDescent="0.35">
      <c r="V29381" s="17"/>
    </row>
    <row r="29382" spans="22:22" x14ac:dyDescent="0.35">
      <c r="V29382" s="17"/>
    </row>
    <row r="29383" spans="22:22" x14ac:dyDescent="0.35">
      <c r="V29383" s="17"/>
    </row>
    <row r="29384" spans="22:22" x14ac:dyDescent="0.35">
      <c r="V29384" s="17"/>
    </row>
    <row r="29385" spans="22:22" x14ac:dyDescent="0.35">
      <c r="V29385" s="17"/>
    </row>
    <row r="29386" spans="22:22" x14ac:dyDescent="0.35">
      <c r="V29386" s="17"/>
    </row>
    <row r="29387" spans="22:22" x14ac:dyDescent="0.35">
      <c r="V29387" s="17"/>
    </row>
    <row r="29388" spans="22:22" x14ac:dyDescent="0.35">
      <c r="V29388" s="17"/>
    </row>
    <row r="29389" spans="22:22" x14ac:dyDescent="0.35">
      <c r="V29389" s="17"/>
    </row>
    <row r="29390" spans="22:22" x14ac:dyDescent="0.35">
      <c r="V29390" s="17"/>
    </row>
    <row r="29391" spans="22:22" x14ac:dyDescent="0.35">
      <c r="V29391" s="17"/>
    </row>
    <row r="29392" spans="22:22" x14ac:dyDescent="0.35">
      <c r="V29392" s="17"/>
    </row>
    <row r="29393" spans="22:22" x14ac:dyDescent="0.35">
      <c r="V29393" s="17"/>
    </row>
    <row r="29394" spans="22:22" x14ac:dyDescent="0.35">
      <c r="V29394" s="17"/>
    </row>
    <row r="29395" spans="22:22" x14ac:dyDescent="0.35">
      <c r="V29395" s="17"/>
    </row>
    <row r="29396" spans="22:22" x14ac:dyDescent="0.35">
      <c r="V29396" s="17"/>
    </row>
    <row r="29397" spans="22:22" x14ac:dyDescent="0.35">
      <c r="V29397" s="17"/>
    </row>
    <row r="29398" spans="22:22" x14ac:dyDescent="0.35">
      <c r="V29398" s="17"/>
    </row>
    <row r="29399" spans="22:22" x14ac:dyDescent="0.35">
      <c r="V29399" s="17"/>
    </row>
    <row r="29400" spans="22:22" x14ac:dyDescent="0.35">
      <c r="V29400" s="17"/>
    </row>
    <row r="29401" spans="22:22" x14ac:dyDescent="0.35">
      <c r="V29401" s="17"/>
    </row>
    <row r="29402" spans="22:22" x14ac:dyDescent="0.35">
      <c r="V29402" s="17"/>
    </row>
    <row r="29403" spans="22:22" x14ac:dyDescent="0.35">
      <c r="V29403" s="17"/>
    </row>
    <row r="29404" spans="22:22" x14ac:dyDescent="0.35">
      <c r="V29404" s="17"/>
    </row>
    <row r="29405" spans="22:22" x14ac:dyDescent="0.35">
      <c r="V29405" s="17"/>
    </row>
    <row r="29406" spans="22:22" x14ac:dyDescent="0.35">
      <c r="V29406" s="17"/>
    </row>
    <row r="29407" spans="22:22" x14ac:dyDescent="0.35">
      <c r="V29407" s="17"/>
    </row>
    <row r="29408" spans="22:22" x14ac:dyDescent="0.35">
      <c r="V29408" s="17"/>
    </row>
    <row r="29409" spans="22:22" x14ac:dyDescent="0.35">
      <c r="V29409" s="17"/>
    </row>
    <row r="29410" spans="22:22" x14ac:dyDescent="0.35">
      <c r="V29410" s="17"/>
    </row>
    <row r="29411" spans="22:22" x14ac:dyDescent="0.35">
      <c r="V29411" s="17"/>
    </row>
    <row r="29412" spans="22:22" x14ac:dyDescent="0.35">
      <c r="V29412" s="17"/>
    </row>
    <row r="29413" spans="22:22" x14ac:dyDescent="0.35">
      <c r="V29413" s="17"/>
    </row>
    <row r="29414" spans="22:22" x14ac:dyDescent="0.35">
      <c r="V29414" s="17"/>
    </row>
    <row r="29415" spans="22:22" x14ac:dyDescent="0.35">
      <c r="V29415" s="17"/>
    </row>
    <row r="29416" spans="22:22" x14ac:dyDescent="0.35">
      <c r="V29416" s="17"/>
    </row>
    <row r="29417" spans="22:22" x14ac:dyDescent="0.35">
      <c r="V29417" s="17"/>
    </row>
    <row r="29418" spans="22:22" x14ac:dyDescent="0.35">
      <c r="V29418" s="17"/>
    </row>
    <row r="29419" spans="22:22" x14ac:dyDescent="0.35">
      <c r="V29419" s="17"/>
    </row>
    <row r="29420" spans="22:22" x14ac:dyDescent="0.35">
      <c r="V29420" s="17"/>
    </row>
    <row r="29421" spans="22:22" x14ac:dyDescent="0.35">
      <c r="V29421" s="17"/>
    </row>
    <row r="29422" spans="22:22" x14ac:dyDescent="0.35">
      <c r="V29422" s="17"/>
    </row>
    <row r="29423" spans="22:22" x14ac:dyDescent="0.35">
      <c r="V29423" s="17"/>
    </row>
    <row r="29424" spans="22:22" x14ac:dyDescent="0.35">
      <c r="V29424" s="17"/>
    </row>
    <row r="29425" spans="22:22" x14ac:dyDescent="0.35">
      <c r="V29425" s="17"/>
    </row>
    <row r="29426" spans="22:22" x14ac:dyDescent="0.35">
      <c r="V29426" s="17"/>
    </row>
    <row r="29427" spans="22:22" x14ac:dyDescent="0.35">
      <c r="V29427" s="17"/>
    </row>
    <row r="29428" spans="22:22" x14ac:dyDescent="0.35">
      <c r="V29428" s="17"/>
    </row>
    <row r="29429" spans="22:22" x14ac:dyDescent="0.35">
      <c r="V29429" s="17"/>
    </row>
    <row r="29430" spans="22:22" x14ac:dyDescent="0.35">
      <c r="V29430" s="17"/>
    </row>
    <row r="29431" spans="22:22" x14ac:dyDescent="0.35">
      <c r="V29431" s="17"/>
    </row>
    <row r="29432" spans="22:22" x14ac:dyDescent="0.35">
      <c r="V29432" s="17"/>
    </row>
    <row r="29433" spans="22:22" x14ac:dyDescent="0.35">
      <c r="V29433" s="17"/>
    </row>
    <row r="29434" spans="22:22" x14ac:dyDescent="0.35">
      <c r="V29434" s="17"/>
    </row>
    <row r="29435" spans="22:22" x14ac:dyDescent="0.35">
      <c r="V29435" s="17"/>
    </row>
    <row r="29436" spans="22:22" x14ac:dyDescent="0.35">
      <c r="V29436" s="17"/>
    </row>
    <row r="29437" spans="22:22" x14ac:dyDescent="0.35">
      <c r="V29437" s="17"/>
    </row>
    <row r="29438" spans="22:22" x14ac:dyDescent="0.35">
      <c r="V29438" s="17"/>
    </row>
    <row r="29439" spans="22:22" x14ac:dyDescent="0.35">
      <c r="V29439" s="17"/>
    </row>
    <row r="29440" spans="22:22" x14ac:dyDescent="0.35">
      <c r="V29440" s="17"/>
    </row>
    <row r="29441" spans="22:22" x14ac:dyDescent="0.35">
      <c r="V29441" s="17"/>
    </row>
    <row r="29442" spans="22:22" x14ac:dyDescent="0.35">
      <c r="V29442" s="17"/>
    </row>
    <row r="29443" spans="22:22" x14ac:dyDescent="0.35">
      <c r="V29443" s="17"/>
    </row>
    <row r="29444" spans="22:22" x14ac:dyDescent="0.35">
      <c r="V29444" s="17"/>
    </row>
    <row r="29445" spans="22:22" x14ac:dyDescent="0.35">
      <c r="V29445" s="17"/>
    </row>
    <row r="29446" spans="22:22" x14ac:dyDescent="0.35">
      <c r="V29446" s="17"/>
    </row>
    <row r="29447" spans="22:22" x14ac:dyDescent="0.35">
      <c r="V29447" s="17"/>
    </row>
    <row r="29448" spans="22:22" x14ac:dyDescent="0.35">
      <c r="V29448" s="17"/>
    </row>
    <row r="29449" spans="22:22" x14ac:dyDescent="0.35">
      <c r="V29449" s="17"/>
    </row>
    <row r="29450" spans="22:22" x14ac:dyDescent="0.35">
      <c r="V29450" s="17"/>
    </row>
    <row r="29451" spans="22:22" x14ac:dyDescent="0.35">
      <c r="V29451" s="17"/>
    </row>
    <row r="29452" spans="22:22" x14ac:dyDescent="0.35">
      <c r="V29452" s="17"/>
    </row>
    <row r="29453" spans="22:22" x14ac:dyDescent="0.35">
      <c r="V29453" s="17"/>
    </row>
    <row r="29454" spans="22:22" x14ac:dyDescent="0.35">
      <c r="V29454" s="17"/>
    </row>
    <row r="29455" spans="22:22" x14ac:dyDescent="0.35">
      <c r="V29455" s="17"/>
    </row>
    <row r="29456" spans="22:22" x14ac:dyDescent="0.35">
      <c r="V29456" s="17"/>
    </row>
    <row r="29457" spans="22:22" x14ac:dyDescent="0.35">
      <c r="V29457" s="17"/>
    </row>
    <row r="29458" spans="22:22" x14ac:dyDescent="0.35">
      <c r="V29458" s="17"/>
    </row>
    <row r="29459" spans="22:22" x14ac:dyDescent="0.35">
      <c r="V29459" s="17"/>
    </row>
    <row r="29460" spans="22:22" x14ac:dyDescent="0.35">
      <c r="V29460" s="17"/>
    </row>
    <row r="29461" spans="22:22" x14ac:dyDescent="0.35">
      <c r="V29461" s="17"/>
    </row>
    <row r="29462" spans="22:22" x14ac:dyDescent="0.35">
      <c r="V29462" s="17"/>
    </row>
    <row r="29463" spans="22:22" x14ac:dyDescent="0.35">
      <c r="V29463" s="17"/>
    </row>
    <row r="29464" spans="22:22" x14ac:dyDescent="0.35">
      <c r="V29464" s="17"/>
    </row>
    <row r="29465" spans="22:22" x14ac:dyDescent="0.35">
      <c r="V29465" s="17"/>
    </row>
    <row r="29466" spans="22:22" x14ac:dyDescent="0.35">
      <c r="V29466" s="17"/>
    </row>
    <row r="29467" spans="22:22" x14ac:dyDescent="0.35">
      <c r="V29467" s="17"/>
    </row>
    <row r="29468" spans="22:22" x14ac:dyDescent="0.35">
      <c r="V29468" s="17"/>
    </row>
    <row r="29469" spans="22:22" x14ac:dyDescent="0.35">
      <c r="V29469" s="17"/>
    </row>
    <row r="29470" spans="22:22" x14ac:dyDescent="0.35">
      <c r="V29470" s="17"/>
    </row>
    <row r="29471" spans="22:22" x14ac:dyDescent="0.35">
      <c r="V29471" s="17"/>
    </row>
    <row r="29472" spans="22:22" x14ac:dyDescent="0.35">
      <c r="V29472" s="17"/>
    </row>
    <row r="29473" spans="22:22" x14ac:dyDescent="0.35">
      <c r="V29473" s="17"/>
    </row>
    <row r="29474" spans="22:22" x14ac:dyDescent="0.35">
      <c r="V29474" s="17"/>
    </row>
    <row r="29475" spans="22:22" x14ac:dyDescent="0.35">
      <c r="V29475" s="17"/>
    </row>
    <row r="29476" spans="22:22" x14ac:dyDescent="0.35">
      <c r="V29476" s="17"/>
    </row>
    <row r="29477" spans="22:22" x14ac:dyDescent="0.35">
      <c r="V29477" s="17"/>
    </row>
    <row r="29478" spans="22:22" x14ac:dyDescent="0.35">
      <c r="V29478" s="17"/>
    </row>
    <row r="29479" spans="22:22" x14ac:dyDescent="0.35">
      <c r="V29479" s="17"/>
    </row>
    <row r="29480" spans="22:22" x14ac:dyDescent="0.35">
      <c r="V29480" s="17"/>
    </row>
    <row r="29481" spans="22:22" x14ac:dyDescent="0.35">
      <c r="V29481" s="17"/>
    </row>
    <row r="29482" spans="22:22" x14ac:dyDescent="0.35">
      <c r="V29482" s="17"/>
    </row>
    <row r="29483" spans="22:22" x14ac:dyDescent="0.35">
      <c r="V29483" s="17"/>
    </row>
    <row r="29484" spans="22:22" x14ac:dyDescent="0.35">
      <c r="V29484" s="17"/>
    </row>
    <row r="29485" spans="22:22" x14ac:dyDescent="0.35">
      <c r="V29485" s="17"/>
    </row>
    <row r="29486" spans="22:22" x14ac:dyDescent="0.35">
      <c r="V29486" s="17"/>
    </row>
    <row r="29487" spans="22:22" x14ac:dyDescent="0.35">
      <c r="V29487" s="17"/>
    </row>
    <row r="29488" spans="22:22" x14ac:dyDescent="0.35">
      <c r="V29488" s="17"/>
    </row>
    <row r="29489" spans="22:22" x14ac:dyDescent="0.35">
      <c r="V29489" s="17"/>
    </row>
    <row r="29490" spans="22:22" x14ac:dyDescent="0.35">
      <c r="V29490" s="17"/>
    </row>
    <row r="29491" spans="22:22" x14ac:dyDescent="0.35">
      <c r="V29491" s="17"/>
    </row>
    <row r="29492" spans="22:22" x14ac:dyDescent="0.35">
      <c r="V29492" s="17"/>
    </row>
    <row r="29493" spans="22:22" x14ac:dyDescent="0.35">
      <c r="V29493" s="17"/>
    </row>
    <row r="29494" spans="22:22" x14ac:dyDescent="0.35">
      <c r="V29494" s="17"/>
    </row>
    <row r="29495" spans="22:22" x14ac:dyDescent="0.35">
      <c r="V29495" s="17"/>
    </row>
    <row r="29496" spans="22:22" x14ac:dyDescent="0.35">
      <c r="V29496" s="17"/>
    </row>
    <row r="29497" spans="22:22" x14ac:dyDescent="0.35">
      <c r="V29497" s="17"/>
    </row>
    <row r="29498" spans="22:22" x14ac:dyDescent="0.35">
      <c r="V29498" s="17"/>
    </row>
    <row r="29499" spans="22:22" x14ac:dyDescent="0.35">
      <c r="V29499" s="17"/>
    </row>
    <row r="29500" spans="22:22" x14ac:dyDescent="0.35">
      <c r="V29500" s="17"/>
    </row>
    <row r="29501" spans="22:22" x14ac:dyDescent="0.35">
      <c r="V29501" s="17"/>
    </row>
    <row r="29502" spans="22:22" x14ac:dyDescent="0.35">
      <c r="V29502" s="17"/>
    </row>
    <row r="29503" spans="22:22" x14ac:dyDescent="0.35">
      <c r="V29503" s="17"/>
    </row>
    <row r="29504" spans="22:22" x14ac:dyDescent="0.35">
      <c r="V29504" s="17"/>
    </row>
    <row r="29505" spans="22:22" x14ac:dyDescent="0.35">
      <c r="V29505" s="17"/>
    </row>
    <row r="29506" spans="22:22" x14ac:dyDescent="0.35">
      <c r="V29506" s="17"/>
    </row>
    <row r="29507" spans="22:22" x14ac:dyDescent="0.35">
      <c r="V29507" s="17"/>
    </row>
    <row r="29508" spans="22:22" x14ac:dyDescent="0.35">
      <c r="V29508" s="17"/>
    </row>
    <row r="29509" spans="22:22" x14ac:dyDescent="0.35">
      <c r="V29509" s="17"/>
    </row>
    <row r="29510" spans="22:22" x14ac:dyDescent="0.35">
      <c r="V29510" s="17"/>
    </row>
    <row r="29511" spans="22:22" x14ac:dyDescent="0.35">
      <c r="V29511" s="17"/>
    </row>
    <row r="29512" spans="22:22" x14ac:dyDescent="0.35">
      <c r="V29512" s="17"/>
    </row>
    <row r="29513" spans="22:22" x14ac:dyDescent="0.35">
      <c r="V29513" s="17"/>
    </row>
    <row r="29514" spans="22:22" x14ac:dyDescent="0.35">
      <c r="V29514" s="17"/>
    </row>
    <row r="29515" spans="22:22" x14ac:dyDescent="0.35">
      <c r="V29515" s="17"/>
    </row>
    <row r="29516" spans="22:22" x14ac:dyDescent="0.35">
      <c r="V29516" s="17"/>
    </row>
    <row r="29517" spans="22:22" x14ac:dyDescent="0.35">
      <c r="V29517" s="17"/>
    </row>
    <row r="29518" spans="22:22" x14ac:dyDescent="0.35">
      <c r="V29518" s="17"/>
    </row>
    <row r="29519" spans="22:22" x14ac:dyDescent="0.35">
      <c r="V29519" s="17"/>
    </row>
    <row r="29520" spans="22:22" x14ac:dyDescent="0.35">
      <c r="V29520" s="17"/>
    </row>
    <row r="29521" spans="22:22" x14ac:dyDescent="0.35">
      <c r="V29521" s="17"/>
    </row>
    <row r="29522" spans="22:22" x14ac:dyDescent="0.35">
      <c r="V29522" s="17"/>
    </row>
    <row r="29523" spans="22:22" x14ac:dyDescent="0.35">
      <c r="V29523" s="17"/>
    </row>
    <row r="29524" spans="22:22" x14ac:dyDescent="0.35">
      <c r="V29524" s="17"/>
    </row>
    <row r="29525" spans="22:22" x14ac:dyDescent="0.35">
      <c r="V29525" s="17"/>
    </row>
    <row r="29526" spans="22:22" x14ac:dyDescent="0.35">
      <c r="V29526" s="17"/>
    </row>
    <row r="29527" spans="22:22" x14ac:dyDescent="0.35">
      <c r="V29527" s="17"/>
    </row>
    <row r="29528" spans="22:22" x14ac:dyDescent="0.35">
      <c r="V29528" s="17"/>
    </row>
    <row r="29529" spans="22:22" x14ac:dyDescent="0.35">
      <c r="V29529" s="17"/>
    </row>
    <row r="29530" spans="22:22" x14ac:dyDescent="0.35">
      <c r="V29530" s="17"/>
    </row>
    <row r="29531" spans="22:22" x14ac:dyDescent="0.35">
      <c r="V29531" s="17"/>
    </row>
    <row r="29532" spans="22:22" x14ac:dyDescent="0.35">
      <c r="V29532" s="17"/>
    </row>
    <row r="29533" spans="22:22" x14ac:dyDescent="0.35">
      <c r="V29533" s="17"/>
    </row>
    <row r="29534" spans="22:22" x14ac:dyDescent="0.35">
      <c r="V29534" s="17"/>
    </row>
    <row r="29535" spans="22:22" x14ac:dyDescent="0.35">
      <c r="V29535" s="17"/>
    </row>
    <row r="29536" spans="22:22" x14ac:dyDescent="0.35">
      <c r="V29536" s="17"/>
    </row>
    <row r="29537" spans="22:22" x14ac:dyDescent="0.35">
      <c r="V29537" s="17"/>
    </row>
    <row r="29538" spans="22:22" x14ac:dyDescent="0.35">
      <c r="V29538" s="17"/>
    </row>
    <row r="29539" spans="22:22" x14ac:dyDescent="0.35">
      <c r="V29539" s="17"/>
    </row>
    <row r="29540" spans="22:22" x14ac:dyDescent="0.35">
      <c r="V29540" s="17"/>
    </row>
    <row r="29541" spans="22:22" x14ac:dyDescent="0.35">
      <c r="V29541" s="17"/>
    </row>
    <row r="29542" spans="22:22" x14ac:dyDescent="0.35">
      <c r="V29542" s="17"/>
    </row>
    <row r="29543" spans="22:22" x14ac:dyDescent="0.35">
      <c r="V29543" s="17"/>
    </row>
    <row r="29544" spans="22:22" x14ac:dyDescent="0.35">
      <c r="V29544" s="17"/>
    </row>
    <row r="29545" spans="22:22" x14ac:dyDescent="0.35">
      <c r="V29545" s="17"/>
    </row>
    <row r="29546" spans="22:22" x14ac:dyDescent="0.35">
      <c r="V29546" s="17"/>
    </row>
    <row r="29547" spans="22:22" x14ac:dyDescent="0.35">
      <c r="V29547" s="17"/>
    </row>
    <row r="29548" spans="22:22" x14ac:dyDescent="0.35">
      <c r="V29548" s="17"/>
    </row>
    <row r="29549" spans="22:22" x14ac:dyDescent="0.35">
      <c r="V29549" s="17"/>
    </row>
    <row r="29550" spans="22:22" x14ac:dyDescent="0.35">
      <c r="V29550" s="17"/>
    </row>
    <row r="29551" spans="22:22" x14ac:dyDescent="0.35">
      <c r="V29551" s="17"/>
    </row>
    <row r="29552" spans="22:22" x14ac:dyDescent="0.35">
      <c r="V29552" s="17"/>
    </row>
    <row r="29553" spans="22:22" x14ac:dyDescent="0.35">
      <c r="V29553" s="17"/>
    </row>
    <row r="29554" spans="22:22" x14ac:dyDescent="0.35">
      <c r="V29554" s="17"/>
    </row>
    <row r="29555" spans="22:22" x14ac:dyDescent="0.35">
      <c r="V29555" s="17"/>
    </row>
    <row r="29556" spans="22:22" x14ac:dyDescent="0.35">
      <c r="V29556" s="17"/>
    </row>
    <row r="29557" spans="22:22" x14ac:dyDescent="0.35">
      <c r="V29557" s="17"/>
    </row>
    <row r="29558" spans="22:22" x14ac:dyDescent="0.35">
      <c r="V29558" s="17"/>
    </row>
    <row r="29559" spans="22:22" x14ac:dyDescent="0.35">
      <c r="V29559" s="17"/>
    </row>
    <row r="29560" spans="22:22" x14ac:dyDescent="0.35">
      <c r="V29560" s="17"/>
    </row>
    <row r="29561" spans="22:22" x14ac:dyDescent="0.35">
      <c r="V29561" s="17"/>
    </row>
    <row r="29562" spans="22:22" x14ac:dyDescent="0.35">
      <c r="V29562" s="17"/>
    </row>
    <row r="29563" spans="22:22" x14ac:dyDescent="0.35">
      <c r="V29563" s="17"/>
    </row>
    <row r="29564" spans="22:22" x14ac:dyDescent="0.35">
      <c r="V29564" s="17"/>
    </row>
    <row r="29565" spans="22:22" x14ac:dyDescent="0.35">
      <c r="V29565" s="17"/>
    </row>
    <row r="29566" spans="22:22" x14ac:dyDescent="0.35">
      <c r="V29566" s="17"/>
    </row>
    <row r="29567" spans="22:22" x14ac:dyDescent="0.35">
      <c r="V29567" s="17"/>
    </row>
    <row r="29568" spans="22:22" x14ac:dyDescent="0.35">
      <c r="V29568" s="17"/>
    </row>
    <row r="29569" spans="22:22" x14ac:dyDescent="0.35">
      <c r="V29569" s="17"/>
    </row>
    <row r="29570" spans="22:22" x14ac:dyDescent="0.35">
      <c r="V29570" s="17"/>
    </row>
    <row r="29571" spans="22:22" x14ac:dyDescent="0.35">
      <c r="V29571" s="17"/>
    </row>
    <row r="29572" spans="22:22" x14ac:dyDescent="0.35">
      <c r="V29572" s="17"/>
    </row>
    <row r="29573" spans="22:22" x14ac:dyDescent="0.35">
      <c r="V29573" s="17"/>
    </row>
    <row r="29574" spans="22:22" x14ac:dyDescent="0.35">
      <c r="V29574" s="17"/>
    </row>
    <row r="29575" spans="22:22" x14ac:dyDescent="0.35">
      <c r="V29575" s="17"/>
    </row>
    <row r="29576" spans="22:22" x14ac:dyDescent="0.35">
      <c r="V29576" s="17"/>
    </row>
    <row r="29577" spans="22:22" x14ac:dyDescent="0.35">
      <c r="V29577" s="17"/>
    </row>
    <row r="29578" spans="22:22" x14ac:dyDescent="0.35">
      <c r="V29578" s="17"/>
    </row>
    <row r="29579" spans="22:22" x14ac:dyDescent="0.35">
      <c r="V29579" s="17"/>
    </row>
    <row r="29580" spans="22:22" x14ac:dyDescent="0.35">
      <c r="V29580" s="17"/>
    </row>
    <row r="29581" spans="22:22" x14ac:dyDescent="0.35">
      <c r="V29581" s="17"/>
    </row>
    <row r="29582" spans="22:22" x14ac:dyDescent="0.35">
      <c r="V29582" s="17"/>
    </row>
    <row r="29583" spans="22:22" x14ac:dyDescent="0.35">
      <c r="V29583" s="17"/>
    </row>
    <row r="29584" spans="22:22" x14ac:dyDescent="0.35">
      <c r="V29584" s="17"/>
    </row>
    <row r="29585" spans="22:22" x14ac:dyDescent="0.35">
      <c r="V29585" s="17"/>
    </row>
    <row r="29586" spans="22:22" x14ac:dyDescent="0.35">
      <c r="V29586" s="17"/>
    </row>
    <row r="29587" spans="22:22" x14ac:dyDescent="0.35">
      <c r="V29587" s="17"/>
    </row>
    <row r="29588" spans="22:22" x14ac:dyDescent="0.35">
      <c r="V29588" s="17"/>
    </row>
    <row r="29589" spans="22:22" x14ac:dyDescent="0.35">
      <c r="V29589" s="17"/>
    </row>
    <row r="29590" spans="22:22" x14ac:dyDescent="0.35">
      <c r="V29590" s="17"/>
    </row>
    <row r="29591" spans="22:22" x14ac:dyDescent="0.35">
      <c r="V29591" s="17"/>
    </row>
    <row r="29592" spans="22:22" x14ac:dyDescent="0.35">
      <c r="V29592" s="17"/>
    </row>
    <row r="29593" spans="22:22" x14ac:dyDescent="0.35">
      <c r="V29593" s="17"/>
    </row>
    <row r="29594" spans="22:22" x14ac:dyDescent="0.35">
      <c r="V29594" s="17"/>
    </row>
    <row r="29595" spans="22:22" x14ac:dyDescent="0.35">
      <c r="V29595" s="17"/>
    </row>
    <row r="29596" spans="22:22" x14ac:dyDescent="0.35">
      <c r="V29596" s="17"/>
    </row>
    <row r="29597" spans="22:22" x14ac:dyDescent="0.35">
      <c r="V29597" s="17"/>
    </row>
    <row r="29598" spans="22:22" x14ac:dyDescent="0.35">
      <c r="V29598" s="17"/>
    </row>
    <row r="29599" spans="22:22" x14ac:dyDescent="0.35">
      <c r="V29599" s="17"/>
    </row>
    <row r="29600" spans="22:22" x14ac:dyDescent="0.35">
      <c r="V29600" s="17"/>
    </row>
    <row r="29601" spans="22:22" x14ac:dyDescent="0.35">
      <c r="V29601" s="17"/>
    </row>
    <row r="29602" spans="22:22" x14ac:dyDescent="0.35">
      <c r="V29602" s="17"/>
    </row>
    <row r="29603" spans="22:22" x14ac:dyDescent="0.35">
      <c r="V29603" s="17"/>
    </row>
    <row r="29604" spans="22:22" x14ac:dyDescent="0.35">
      <c r="V29604" s="17"/>
    </row>
    <row r="29605" spans="22:22" x14ac:dyDescent="0.35">
      <c r="V29605" s="17"/>
    </row>
    <row r="29606" spans="22:22" x14ac:dyDescent="0.35">
      <c r="V29606" s="17"/>
    </row>
    <row r="29607" spans="22:22" x14ac:dyDescent="0.35">
      <c r="V29607" s="17"/>
    </row>
    <row r="29608" spans="22:22" x14ac:dyDescent="0.35">
      <c r="V29608" s="17"/>
    </row>
    <row r="29609" spans="22:22" x14ac:dyDescent="0.35">
      <c r="V29609" s="17"/>
    </row>
    <row r="29610" spans="22:22" x14ac:dyDescent="0.35">
      <c r="V29610" s="17"/>
    </row>
    <row r="29611" spans="22:22" x14ac:dyDescent="0.35">
      <c r="V29611" s="17"/>
    </row>
    <row r="29612" spans="22:22" x14ac:dyDescent="0.35">
      <c r="V29612" s="17"/>
    </row>
    <row r="29613" spans="22:22" x14ac:dyDescent="0.35">
      <c r="V29613" s="17"/>
    </row>
    <row r="29614" spans="22:22" x14ac:dyDescent="0.35">
      <c r="V29614" s="17"/>
    </row>
    <row r="29615" spans="22:22" x14ac:dyDescent="0.35">
      <c r="V29615" s="17"/>
    </row>
    <row r="29616" spans="22:22" x14ac:dyDescent="0.35">
      <c r="V29616" s="17"/>
    </row>
    <row r="29617" spans="22:22" x14ac:dyDescent="0.35">
      <c r="V29617" s="17"/>
    </row>
    <row r="29618" spans="22:22" x14ac:dyDescent="0.35">
      <c r="V29618" s="17"/>
    </row>
    <row r="29619" spans="22:22" x14ac:dyDescent="0.35">
      <c r="V29619" s="17"/>
    </row>
    <row r="29620" spans="22:22" x14ac:dyDescent="0.35">
      <c r="V29620" s="17"/>
    </row>
    <row r="29621" spans="22:22" x14ac:dyDescent="0.35">
      <c r="V29621" s="17"/>
    </row>
    <row r="29622" spans="22:22" x14ac:dyDescent="0.35">
      <c r="V29622" s="17"/>
    </row>
    <row r="29623" spans="22:22" x14ac:dyDescent="0.35">
      <c r="V29623" s="17"/>
    </row>
    <row r="29624" spans="22:22" x14ac:dyDescent="0.35">
      <c r="V29624" s="17"/>
    </row>
    <row r="29625" spans="22:22" x14ac:dyDescent="0.35">
      <c r="V29625" s="17"/>
    </row>
    <row r="29626" spans="22:22" x14ac:dyDescent="0.35">
      <c r="V29626" s="17"/>
    </row>
    <row r="29627" spans="22:22" x14ac:dyDescent="0.35">
      <c r="V29627" s="17"/>
    </row>
    <row r="29628" spans="22:22" x14ac:dyDescent="0.35">
      <c r="V29628" s="17"/>
    </row>
    <row r="29629" spans="22:22" x14ac:dyDescent="0.35">
      <c r="V29629" s="17"/>
    </row>
    <row r="29630" spans="22:22" x14ac:dyDescent="0.35">
      <c r="V29630" s="71"/>
    </row>
    <row r="29631" spans="22:22" x14ac:dyDescent="0.35">
      <c r="V29631" s="71"/>
    </row>
    <row r="29632" spans="22:22" x14ac:dyDescent="0.35">
      <c r="V29632" s="71"/>
    </row>
    <row r="29633" spans="22:22" x14ac:dyDescent="0.35">
      <c r="V29633" s="71"/>
    </row>
    <row r="29634" spans="22:22" x14ac:dyDescent="0.35">
      <c r="V29634" s="71"/>
    </row>
    <row r="29635" spans="22:22" x14ac:dyDescent="0.35">
      <c r="V29635" s="71"/>
    </row>
    <row r="29636" spans="22:22" x14ac:dyDescent="0.35">
      <c r="V29636" s="71"/>
    </row>
    <row r="29637" spans="22:22" x14ac:dyDescent="0.35">
      <c r="V29637" s="71"/>
    </row>
    <row r="29638" spans="22:22" x14ac:dyDescent="0.35">
      <c r="V29638" s="71"/>
    </row>
    <row r="29639" spans="22:22" x14ac:dyDescent="0.35">
      <c r="V29639" s="71"/>
    </row>
    <row r="29640" spans="22:22" x14ac:dyDescent="0.35">
      <c r="V29640" s="71"/>
    </row>
    <row r="29641" spans="22:22" x14ac:dyDescent="0.35">
      <c r="V29641" s="71"/>
    </row>
    <row r="29642" spans="22:22" x14ac:dyDescent="0.35">
      <c r="V29642" s="71"/>
    </row>
    <row r="29643" spans="22:22" x14ac:dyDescent="0.35">
      <c r="V29643" s="71"/>
    </row>
    <row r="29644" spans="22:22" x14ac:dyDescent="0.35">
      <c r="V29644" s="71"/>
    </row>
    <row r="29645" spans="22:22" x14ac:dyDescent="0.35">
      <c r="V29645" s="71"/>
    </row>
    <row r="29646" spans="22:22" x14ac:dyDescent="0.35">
      <c r="V29646" s="71"/>
    </row>
    <row r="29647" spans="22:22" x14ac:dyDescent="0.35">
      <c r="V29647" s="71"/>
    </row>
    <row r="29648" spans="22:22" x14ac:dyDescent="0.35">
      <c r="V29648" s="71"/>
    </row>
    <row r="29649" spans="22:22" x14ac:dyDescent="0.35">
      <c r="V29649" s="71"/>
    </row>
    <row r="29650" spans="22:22" x14ac:dyDescent="0.35">
      <c r="V29650" s="71"/>
    </row>
    <row r="29651" spans="22:22" x14ac:dyDescent="0.35">
      <c r="V29651" s="71"/>
    </row>
    <row r="29652" spans="22:22" x14ac:dyDescent="0.35">
      <c r="V29652" s="71"/>
    </row>
    <row r="29653" spans="22:22" x14ac:dyDescent="0.35">
      <c r="V29653" s="71"/>
    </row>
    <row r="29654" spans="22:22" x14ac:dyDescent="0.35">
      <c r="V29654" s="71"/>
    </row>
    <row r="29655" spans="22:22" x14ac:dyDescent="0.35">
      <c r="V29655" s="71"/>
    </row>
    <row r="29656" spans="22:22" x14ac:dyDescent="0.35">
      <c r="V29656" s="71"/>
    </row>
    <row r="29657" spans="22:22" x14ac:dyDescent="0.35">
      <c r="V29657" s="71"/>
    </row>
    <row r="29658" spans="22:22" x14ac:dyDescent="0.35">
      <c r="V29658" s="71"/>
    </row>
    <row r="29659" spans="22:22" x14ac:dyDescent="0.35">
      <c r="V29659" s="71"/>
    </row>
    <row r="29660" spans="22:22" x14ac:dyDescent="0.35">
      <c r="V29660" s="71"/>
    </row>
    <row r="29661" spans="22:22" x14ac:dyDescent="0.35">
      <c r="V29661" s="71"/>
    </row>
    <row r="29662" spans="22:22" x14ac:dyDescent="0.35">
      <c r="V29662" s="71"/>
    </row>
    <row r="29663" spans="22:22" x14ac:dyDescent="0.35">
      <c r="V29663" s="71"/>
    </row>
    <row r="29664" spans="22:22" x14ac:dyDescent="0.35">
      <c r="V29664" s="71"/>
    </row>
    <row r="29665" spans="22:22" x14ac:dyDescent="0.35">
      <c r="V29665" s="71"/>
    </row>
    <row r="29666" spans="22:22" x14ac:dyDescent="0.35">
      <c r="V29666" s="71"/>
    </row>
    <row r="29667" spans="22:22" x14ac:dyDescent="0.35">
      <c r="V29667" s="71"/>
    </row>
    <row r="29668" spans="22:22" x14ac:dyDescent="0.35">
      <c r="V29668" s="71"/>
    </row>
    <row r="29669" spans="22:22" x14ac:dyDescent="0.35">
      <c r="V29669" s="71"/>
    </row>
    <row r="29670" spans="22:22" x14ac:dyDescent="0.35">
      <c r="V29670" s="71"/>
    </row>
    <row r="29671" spans="22:22" x14ac:dyDescent="0.35">
      <c r="V29671" s="71"/>
    </row>
    <row r="29672" spans="22:22" x14ac:dyDescent="0.35">
      <c r="V29672" s="71"/>
    </row>
    <row r="29673" spans="22:22" x14ac:dyDescent="0.35">
      <c r="V29673" s="71"/>
    </row>
    <row r="29674" spans="22:22" x14ac:dyDescent="0.35">
      <c r="V29674" s="71"/>
    </row>
    <row r="29675" spans="22:22" x14ac:dyDescent="0.35">
      <c r="V29675" s="71"/>
    </row>
    <row r="29676" spans="22:22" x14ac:dyDescent="0.35">
      <c r="V29676" s="71"/>
    </row>
    <row r="29677" spans="22:22" x14ac:dyDescent="0.35">
      <c r="V29677" s="71"/>
    </row>
    <row r="29678" spans="22:22" x14ac:dyDescent="0.35">
      <c r="V29678" s="71"/>
    </row>
    <row r="29679" spans="22:22" x14ac:dyDescent="0.35">
      <c r="V29679" s="71"/>
    </row>
    <row r="29680" spans="22:22" x14ac:dyDescent="0.35">
      <c r="V29680" s="71"/>
    </row>
    <row r="29681" spans="22:22" x14ac:dyDescent="0.35">
      <c r="V29681" s="71"/>
    </row>
    <row r="29682" spans="22:22" x14ac:dyDescent="0.35">
      <c r="V29682" s="71"/>
    </row>
    <row r="29683" spans="22:22" x14ac:dyDescent="0.35">
      <c r="V29683" s="71"/>
    </row>
    <row r="29684" spans="22:22" x14ac:dyDescent="0.35">
      <c r="V29684" s="71"/>
    </row>
    <row r="29685" spans="22:22" x14ac:dyDescent="0.35">
      <c r="V29685" s="71"/>
    </row>
    <row r="29686" spans="22:22" x14ac:dyDescent="0.35">
      <c r="V29686" s="71"/>
    </row>
    <row r="29687" spans="22:22" x14ac:dyDescent="0.35">
      <c r="V29687" s="71"/>
    </row>
    <row r="29688" spans="22:22" x14ac:dyDescent="0.35">
      <c r="V29688" s="71"/>
    </row>
    <row r="29689" spans="22:22" x14ac:dyDescent="0.35">
      <c r="V29689" s="71"/>
    </row>
    <row r="29690" spans="22:22" x14ac:dyDescent="0.35">
      <c r="V29690" s="71"/>
    </row>
    <row r="29691" spans="22:22" x14ac:dyDescent="0.35">
      <c r="V29691" s="71"/>
    </row>
    <row r="29692" spans="22:22" x14ac:dyDescent="0.35">
      <c r="V29692" s="71"/>
    </row>
    <row r="29693" spans="22:22" x14ac:dyDescent="0.35">
      <c r="V29693" s="71"/>
    </row>
    <row r="29694" spans="22:22" x14ac:dyDescent="0.35">
      <c r="V29694" s="71"/>
    </row>
    <row r="29695" spans="22:22" x14ac:dyDescent="0.35">
      <c r="V29695" s="71"/>
    </row>
    <row r="29696" spans="22:22" x14ac:dyDescent="0.35">
      <c r="V29696" s="71"/>
    </row>
    <row r="29697" spans="22:22" x14ac:dyDescent="0.35">
      <c r="V29697" s="71"/>
    </row>
    <row r="29698" spans="22:22" x14ac:dyDescent="0.35">
      <c r="V29698" s="71"/>
    </row>
    <row r="29699" spans="22:22" x14ac:dyDescent="0.35">
      <c r="V29699" s="71"/>
    </row>
    <row r="29700" spans="22:22" x14ac:dyDescent="0.35">
      <c r="V29700" s="71"/>
    </row>
    <row r="29701" spans="22:22" x14ac:dyDescent="0.35">
      <c r="V29701" s="71"/>
    </row>
    <row r="29702" spans="22:22" x14ac:dyDescent="0.35">
      <c r="V29702" s="71"/>
    </row>
    <row r="29703" spans="22:22" x14ac:dyDescent="0.35">
      <c r="V29703" s="71"/>
    </row>
    <row r="29704" spans="22:22" x14ac:dyDescent="0.35">
      <c r="V29704" s="71"/>
    </row>
    <row r="29705" spans="22:22" x14ac:dyDescent="0.35">
      <c r="V29705" s="71"/>
    </row>
    <row r="29706" spans="22:22" x14ac:dyDescent="0.35">
      <c r="V29706" s="71"/>
    </row>
    <row r="29707" spans="22:22" x14ac:dyDescent="0.35">
      <c r="V29707" s="71"/>
    </row>
    <row r="29708" spans="22:22" x14ac:dyDescent="0.35">
      <c r="V29708" s="71"/>
    </row>
    <row r="29709" spans="22:22" x14ac:dyDescent="0.35">
      <c r="V29709" s="71"/>
    </row>
    <row r="29710" spans="22:22" x14ac:dyDescent="0.35">
      <c r="V29710" s="71"/>
    </row>
    <row r="29711" spans="22:22" x14ac:dyDescent="0.35">
      <c r="V29711" s="71"/>
    </row>
    <row r="29712" spans="22:22" x14ac:dyDescent="0.35">
      <c r="V29712" s="71"/>
    </row>
    <row r="29713" spans="22:22" x14ac:dyDescent="0.35">
      <c r="V29713" s="71"/>
    </row>
    <row r="29714" spans="22:22" x14ac:dyDescent="0.35">
      <c r="V29714" s="71"/>
    </row>
    <row r="29715" spans="22:22" x14ac:dyDescent="0.35">
      <c r="V29715" s="71"/>
    </row>
    <row r="29716" spans="22:22" x14ac:dyDescent="0.35">
      <c r="V29716" s="71"/>
    </row>
    <row r="29717" spans="22:22" x14ac:dyDescent="0.35">
      <c r="V29717" s="71"/>
    </row>
    <row r="29718" spans="22:22" x14ac:dyDescent="0.35">
      <c r="V29718" s="71"/>
    </row>
    <row r="29719" spans="22:22" x14ac:dyDescent="0.35">
      <c r="V29719" s="71"/>
    </row>
    <row r="29720" spans="22:22" x14ac:dyDescent="0.35">
      <c r="V29720" s="71"/>
    </row>
    <row r="29721" spans="22:22" x14ac:dyDescent="0.35">
      <c r="V29721" s="71"/>
    </row>
    <row r="29722" spans="22:22" x14ac:dyDescent="0.35">
      <c r="V29722" s="71"/>
    </row>
    <row r="29723" spans="22:22" x14ac:dyDescent="0.35">
      <c r="V29723" s="71"/>
    </row>
    <row r="29724" spans="22:22" x14ac:dyDescent="0.35">
      <c r="V29724" s="71"/>
    </row>
    <row r="29725" spans="22:22" x14ac:dyDescent="0.35">
      <c r="V29725" s="71"/>
    </row>
    <row r="29726" spans="22:22" x14ac:dyDescent="0.35">
      <c r="V29726" s="71"/>
    </row>
    <row r="29727" spans="22:22" x14ac:dyDescent="0.35">
      <c r="V29727" s="71"/>
    </row>
    <row r="29728" spans="22:22" x14ac:dyDescent="0.35">
      <c r="V29728" s="71"/>
    </row>
    <row r="29729" spans="22:22" x14ac:dyDescent="0.35">
      <c r="V29729" s="71"/>
    </row>
    <row r="29730" spans="22:22" x14ac:dyDescent="0.35">
      <c r="V29730" s="71"/>
    </row>
    <row r="29731" spans="22:22" x14ac:dyDescent="0.35">
      <c r="V29731" s="71"/>
    </row>
    <row r="29732" spans="22:22" x14ac:dyDescent="0.35">
      <c r="V29732" s="71"/>
    </row>
    <row r="29733" spans="22:22" x14ac:dyDescent="0.35">
      <c r="V29733" s="71"/>
    </row>
    <row r="29734" spans="22:22" x14ac:dyDescent="0.35">
      <c r="V29734" s="71"/>
    </row>
    <row r="29735" spans="22:22" x14ac:dyDescent="0.35">
      <c r="V29735" s="71"/>
    </row>
    <row r="29736" spans="22:22" x14ac:dyDescent="0.35">
      <c r="V29736" s="71"/>
    </row>
    <row r="29737" spans="22:22" x14ac:dyDescent="0.35">
      <c r="V29737" s="71"/>
    </row>
    <row r="29738" spans="22:22" x14ac:dyDescent="0.35">
      <c r="V29738" s="71"/>
    </row>
    <row r="29739" spans="22:22" x14ac:dyDescent="0.35">
      <c r="V29739" s="71"/>
    </row>
    <row r="29740" spans="22:22" x14ac:dyDescent="0.35">
      <c r="V29740" s="71"/>
    </row>
    <row r="29741" spans="22:22" x14ac:dyDescent="0.35">
      <c r="V29741" s="71"/>
    </row>
    <row r="29742" spans="22:22" x14ac:dyDescent="0.35">
      <c r="V29742" s="71"/>
    </row>
    <row r="29743" spans="22:22" x14ac:dyDescent="0.35">
      <c r="V29743" s="71"/>
    </row>
    <row r="29744" spans="22:22" x14ac:dyDescent="0.35">
      <c r="V29744" s="71"/>
    </row>
    <row r="29745" spans="22:22" x14ac:dyDescent="0.35">
      <c r="V29745" s="71"/>
    </row>
    <row r="29746" spans="22:22" x14ac:dyDescent="0.35">
      <c r="V29746" s="71"/>
    </row>
    <row r="29747" spans="22:22" x14ac:dyDescent="0.35">
      <c r="V29747" s="71"/>
    </row>
    <row r="29748" spans="22:22" x14ac:dyDescent="0.35">
      <c r="V29748" s="71"/>
    </row>
    <row r="29749" spans="22:22" x14ac:dyDescent="0.35">
      <c r="V29749" s="71"/>
    </row>
    <row r="29750" spans="22:22" x14ac:dyDescent="0.35">
      <c r="V29750" s="71"/>
    </row>
    <row r="29751" spans="22:22" x14ac:dyDescent="0.35">
      <c r="V29751" s="71"/>
    </row>
    <row r="29752" spans="22:22" x14ac:dyDescent="0.35">
      <c r="V29752" s="71"/>
    </row>
    <row r="29753" spans="22:22" x14ac:dyDescent="0.35">
      <c r="V29753" s="71"/>
    </row>
    <row r="29754" spans="22:22" x14ac:dyDescent="0.35">
      <c r="V29754" s="71"/>
    </row>
    <row r="29755" spans="22:22" x14ac:dyDescent="0.35">
      <c r="V29755" s="71"/>
    </row>
    <row r="29756" spans="22:22" x14ac:dyDescent="0.35">
      <c r="V29756" s="71"/>
    </row>
    <row r="29757" spans="22:22" x14ac:dyDescent="0.35">
      <c r="V29757" s="71"/>
    </row>
    <row r="29758" spans="22:22" x14ac:dyDescent="0.35">
      <c r="V29758" s="71"/>
    </row>
    <row r="29759" spans="22:22" x14ac:dyDescent="0.35">
      <c r="V29759" s="71"/>
    </row>
    <row r="29760" spans="22:22" x14ac:dyDescent="0.35">
      <c r="V29760" s="71"/>
    </row>
    <row r="29761" spans="22:22" x14ac:dyDescent="0.35">
      <c r="V29761" s="71"/>
    </row>
    <row r="29762" spans="22:22" x14ac:dyDescent="0.35">
      <c r="V29762" s="71"/>
    </row>
    <row r="29763" spans="22:22" x14ac:dyDescent="0.35">
      <c r="V29763" s="71"/>
    </row>
    <row r="29764" spans="22:22" x14ac:dyDescent="0.35">
      <c r="V29764" s="71"/>
    </row>
    <row r="29765" spans="22:22" x14ac:dyDescent="0.35">
      <c r="V29765" s="71"/>
    </row>
    <row r="29766" spans="22:22" x14ac:dyDescent="0.35">
      <c r="V29766" s="71"/>
    </row>
    <row r="29767" spans="22:22" x14ac:dyDescent="0.35">
      <c r="V29767" s="71"/>
    </row>
    <row r="29768" spans="22:22" x14ac:dyDescent="0.35">
      <c r="V29768" s="71"/>
    </row>
    <row r="29769" spans="22:22" x14ac:dyDescent="0.35">
      <c r="V29769" s="71"/>
    </row>
    <row r="29770" spans="22:22" x14ac:dyDescent="0.35">
      <c r="V29770" s="71"/>
    </row>
    <row r="29771" spans="22:22" x14ac:dyDescent="0.35">
      <c r="V29771" s="71"/>
    </row>
    <row r="29772" spans="22:22" x14ac:dyDescent="0.35">
      <c r="V29772" s="71"/>
    </row>
    <row r="29773" spans="22:22" x14ac:dyDescent="0.35">
      <c r="V29773" s="71"/>
    </row>
    <row r="29774" spans="22:22" x14ac:dyDescent="0.35">
      <c r="V29774" s="71"/>
    </row>
    <row r="29775" spans="22:22" x14ac:dyDescent="0.35">
      <c r="V29775" s="71"/>
    </row>
    <row r="29776" spans="22:22" x14ac:dyDescent="0.35">
      <c r="V29776" s="71"/>
    </row>
    <row r="29777" spans="22:22" x14ac:dyDescent="0.35">
      <c r="V29777" s="71"/>
    </row>
    <row r="29778" spans="22:22" x14ac:dyDescent="0.35">
      <c r="V29778" s="71"/>
    </row>
    <row r="29779" spans="22:22" x14ac:dyDescent="0.35">
      <c r="V29779" s="71"/>
    </row>
    <row r="29780" spans="22:22" x14ac:dyDescent="0.35">
      <c r="V29780" s="71"/>
    </row>
    <row r="29781" spans="22:22" x14ac:dyDescent="0.35">
      <c r="V29781" s="71"/>
    </row>
    <row r="29782" spans="22:22" x14ac:dyDescent="0.35">
      <c r="V29782" s="71"/>
    </row>
    <row r="29783" spans="22:22" x14ac:dyDescent="0.35">
      <c r="V29783" s="71"/>
    </row>
    <row r="29784" spans="22:22" x14ac:dyDescent="0.35">
      <c r="V29784" s="71"/>
    </row>
    <row r="29785" spans="22:22" x14ac:dyDescent="0.35">
      <c r="V29785" s="71"/>
    </row>
    <row r="29786" spans="22:22" x14ac:dyDescent="0.35">
      <c r="V29786" s="71"/>
    </row>
    <row r="29787" spans="22:22" x14ac:dyDescent="0.35">
      <c r="V29787" s="71"/>
    </row>
    <row r="29788" spans="22:22" x14ac:dyDescent="0.35">
      <c r="V29788" s="71"/>
    </row>
    <row r="29789" spans="22:22" x14ac:dyDescent="0.35">
      <c r="V29789" s="71"/>
    </row>
    <row r="29790" spans="22:22" x14ac:dyDescent="0.35">
      <c r="V29790" s="71"/>
    </row>
    <row r="29791" spans="22:22" x14ac:dyDescent="0.35">
      <c r="V29791" s="71"/>
    </row>
    <row r="29792" spans="22:22" x14ac:dyDescent="0.35">
      <c r="V29792" s="71"/>
    </row>
    <row r="29793" spans="22:22" x14ac:dyDescent="0.35">
      <c r="V29793" s="71"/>
    </row>
    <row r="29794" spans="22:22" x14ac:dyDescent="0.35">
      <c r="V29794" s="71"/>
    </row>
    <row r="29795" spans="22:22" x14ac:dyDescent="0.35">
      <c r="V29795" s="71"/>
    </row>
    <row r="29796" spans="22:22" x14ac:dyDescent="0.35">
      <c r="V29796" s="71"/>
    </row>
    <row r="29797" spans="22:22" x14ac:dyDescent="0.35">
      <c r="V29797" s="71"/>
    </row>
    <row r="29798" spans="22:22" x14ac:dyDescent="0.35">
      <c r="V29798" s="71"/>
    </row>
    <row r="29799" spans="22:22" x14ac:dyDescent="0.35">
      <c r="V29799" s="71"/>
    </row>
    <row r="29800" spans="22:22" x14ac:dyDescent="0.35">
      <c r="V29800" s="71"/>
    </row>
    <row r="29801" spans="22:22" x14ac:dyDescent="0.35">
      <c r="V29801" s="71"/>
    </row>
    <row r="29802" spans="22:22" x14ac:dyDescent="0.35">
      <c r="V29802" s="71"/>
    </row>
    <row r="29803" spans="22:22" x14ac:dyDescent="0.35">
      <c r="V29803" s="71"/>
    </row>
    <row r="29804" spans="22:22" x14ac:dyDescent="0.35">
      <c r="V29804" s="71"/>
    </row>
    <row r="29805" spans="22:22" x14ac:dyDescent="0.35">
      <c r="V29805" s="71"/>
    </row>
    <row r="29806" spans="22:22" x14ac:dyDescent="0.35">
      <c r="V29806" s="71"/>
    </row>
    <row r="29807" spans="22:22" x14ac:dyDescent="0.35">
      <c r="V29807" s="71"/>
    </row>
    <row r="29808" spans="22:22" x14ac:dyDescent="0.35">
      <c r="V29808" s="71"/>
    </row>
    <row r="29809" spans="22:22" x14ac:dyDescent="0.35">
      <c r="V29809" s="71"/>
    </row>
    <row r="29810" spans="22:22" x14ac:dyDescent="0.35">
      <c r="V29810" s="71"/>
    </row>
    <row r="29811" spans="22:22" x14ac:dyDescent="0.35">
      <c r="V29811" s="71"/>
    </row>
    <row r="29812" spans="22:22" x14ac:dyDescent="0.35">
      <c r="V29812" s="71"/>
    </row>
    <row r="29813" spans="22:22" x14ac:dyDescent="0.35">
      <c r="V29813" s="71"/>
    </row>
    <row r="29814" spans="22:22" x14ac:dyDescent="0.35">
      <c r="V29814" s="71"/>
    </row>
    <row r="29815" spans="22:22" x14ac:dyDescent="0.35">
      <c r="V29815" s="71"/>
    </row>
    <row r="29816" spans="22:22" x14ac:dyDescent="0.35">
      <c r="V29816" s="71"/>
    </row>
    <row r="29817" spans="22:22" x14ac:dyDescent="0.35">
      <c r="V29817" s="71"/>
    </row>
    <row r="29818" spans="22:22" x14ac:dyDescent="0.35">
      <c r="V29818" s="71"/>
    </row>
    <row r="29819" spans="22:22" x14ac:dyDescent="0.35">
      <c r="V29819" s="71"/>
    </row>
    <row r="29820" spans="22:22" x14ac:dyDescent="0.35">
      <c r="V29820" s="71"/>
    </row>
    <row r="29821" spans="22:22" x14ac:dyDescent="0.35">
      <c r="V29821" s="71"/>
    </row>
    <row r="29822" spans="22:22" x14ac:dyDescent="0.35">
      <c r="V29822" s="71"/>
    </row>
    <row r="29823" spans="22:22" x14ac:dyDescent="0.35">
      <c r="V29823" s="71"/>
    </row>
    <row r="29824" spans="22:22" x14ac:dyDescent="0.35">
      <c r="V29824" s="71"/>
    </row>
    <row r="29825" spans="22:22" x14ac:dyDescent="0.35">
      <c r="V29825" s="71"/>
    </row>
    <row r="29826" spans="22:22" x14ac:dyDescent="0.35">
      <c r="V29826" s="71"/>
    </row>
    <row r="29827" spans="22:22" x14ac:dyDescent="0.35">
      <c r="V29827" s="71"/>
    </row>
    <row r="29828" spans="22:22" x14ac:dyDescent="0.35">
      <c r="V29828" s="71"/>
    </row>
    <row r="29829" spans="22:22" x14ac:dyDescent="0.35">
      <c r="V29829" s="71"/>
    </row>
    <row r="29830" spans="22:22" x14ac:dyDescent="0.35">
      <c r="V29830" s="71"/>
    </row>
    <row r="29831" spans="22:22" x14ac:dyDescent="0.35">
      <c r="V29831" s="71"/>
    </row>
    <row r="29832" spans="22:22" x14ac:dyDescent="0.35">
      <c r="V29832" s="71"/>
    </row>
    <row r="29833" spans="22:22" x14ac:dyDescent="0.35">
      <c r="V29833" s="71"/>
    </row>
    <row r="29834" spans="22:22" x14ac:dyDescent="0.35">
      <c r="V29834" s="71"/>
    </row>
    <row r="29835" spans="22:22" x14ac:dyDescent="0.35">
      <c r="V29835" s="71"/>
    </row>
    <row r="29836" spans="22:22" x14ac:dyDescent="0.35">
      <c r="V29836" s="71"/>
    </row>
    <row r="29837" spans="22:22" x14ac:dyDescent="0.35">
      <c r="V29837" s="71"/>
    </row>
    <row r="29838" spans="22:22" x14ac:dyDescent="0.35">
      <c r="V29838" s="71"/>
    </row>
    <row r="29839" spans="22:22" x14ac:dyDescent="0.35">
      <c r="V29839" s="71"/>
    </row>
    <row r="29840" spans="22:22" x14ac:dyDescent="0.35">
      <c r="V29840" s="71"/>
    </row>
    <row r="29841" spans="22:22" x14ac:dyDescent="0.35">
      <c r="V29841" s="71"/>
    </row>
    <row r="29842" spans="22:22" x14ac:dyDescent="0.35">
      <c r="V29842" s="71"/>
    </row>
    <row r="29843" spans="22:22" x14ac:dyDescent="0.35">
      <c r="V29843" s="71"/>
    </row>
    <row r="29844" spans="22:22" x14ac:dyDescent="0.35">
      <c r="V29844" s="71"/>
    </row>
    <row r="29845" spans="22:22" x14ac:dyDescent="0.35">
      <c r="V29845" s="71"/>
    </row>
    <row r="29846" spans="22:22" x14ac:dyDescent="0.35">
      <c r="V29846" s="71"/>
    </row>
    <row r="29847" spans="22:22" x14ac:dyDescent="0.35">
      <c r="V29847" s="71"/>
    </row>
    <row r="29848" spans="22:22" x14ac:dyDescent="0.35">
      <c r="V29848" s="71"/>
    </row>
    <row r="29849" spans="22:22" x14ac:dyDescent="0.35">
      <c r="V29849" s="71"/>
    </row>
    <row r="29850" spans="22:22" x14ac:dyDescent="0.35">
      <c r="V29850" s="71"/>
    </row>
    <row r="29851" spans="22:22" x14ac:dyDescent="0.35">
      <c r="V29851" s="71"/>
    </row>
    <row r="29852" spans="22:22" x14ac:dyDescent="0.35">
      <c r="V29852" s="71"/>
    </row>
    <row r="29853" spans="22:22" x14ac:dyDescent="0.35">
      <c r="V29853" s="71"/>
    </row>
    <row r="29854" spans="22:22" x14ac:dyDescent="0.35">
      <c r="V29854" s="71"/>
    </row>
    <row r="29855" spans="22:22" x14ac:dyDescent="0.35">
      <c r="V29855" s="71"/>
    </row>
    <row r="29856" spans="22:22" x14ac:dyDescent="0.35">
      <c r="V29856" s="71"/>
    </row>
    <row r="29857" spans="22:22" x14ac:dyDescent="0.35">
      <c r="V29857" s="71"/>
    </row>
    <row r="29858" spans="22:22" x14ac:dyDescent="0.35">
      <c r="V29858" s="71"/>
    </row>
    <row r="29859" spans="22:22" x14ac:dyDescent="0.35">
      <c r="V29859" s="71"/>
    </row>
    <row r="29860" spans="22:22" x14ac:dyDescent="0.35">
      <c r="V29860" s="71"/>
    </row>
    <row r="29861" spans="22:22" x14ac:dyDescent="0.35">
      <c r="V29861" s="71"/>
    </row>
    <row r="29862" spans="22:22" x14ac:dyDescent="0.35">
      <c r="V29862" s="71"/>
    </row>
    <row r="29863" spans="22:22" x14ac:dyDescent="0.35">
      <c r="V29863" s="71"/>
    </row>
    <row r="29864" spans="22:22" x14ac:dyDescent="0.35">
      <c r="V29864" s="71"/>
    </row>
    <row r="29865" spans="22:22" x14ac:dyDescent="0.35">
      <c r="V29865" s="71"/>
    </row>
    <row r="29866" spans="22:22" x14ac:dyDescent="0.35">
      <c r="V29866" s="71"/>
    </row>
    <row r="29867" spans="22:22" x14ac:dyDescent="0.35">
      <c r="V29867" s="71"/>
    </row>
    <row r="29868" spans="22:22" x14ac:dyDescent="0.35">
      <c r="V29868" s="71"/>
    </row>
    <row r="29869" spans="22:22" x14ac:dyDescent="0.35">
      <c r="V29869" s="71"/>
    </row>
    <row r="29870" spans="22:22" x14ac:dyDescent="0.35">
      <c r="V29870" s="71"/>
    </row>
    <row r="29871" spans="22:22" x14ac:dyDescent="0.35">
      <c r="V29871" s="71"/>
    </row>
    <row r="29872" spans="22:22" x14ac:dyDescent="0.35">
      <c r="V29872" s="71"/>
    </row>
    <row r="29873" spans="22:22" x14ac:dyDescent="0.35">
      <c r="V29873" s="71"/>
    </row>
    <row r="29874" spans="22:22" x14ac:dyDescent="0.35">
      <c r="V29874" s="71"/>
    </row>
    <row r="29875" spans="22:22" x14ac:dyDescent="0.35">
      <c r="V29875" s="71"/>
    </row>
    <row r="29876" spans="22:22" x14ac:dyDescent="0.35">
      <c r="V29876" s="71"/>
    </row>
    <row r="29877" spans="22:22" x14ac:dyDescent="0.35">
      <c r="V29877" s="71"/>
    </row>
    <row r="29878" spans="22:22" x14ac:dyDescent="0.35">
      <c r="V29878" s="71"/>
    </row>
    <row r="29879" spans="22:22" x14ac:dyDescent="0.35">
      <c r="V29879" s="71"/>
    </row>
    <row r="29880" spans="22:22" x14ac:dyDescent="0.35">
      <c r="V29880" s="71"/>
    </row>
    <row r="29881" spans="22:22" x14ac:dyDescent="0.35">
      <c r="V29881" s="71"/>
    </row>
    <row r="29882" spans="22:22" x14ac:dyDescent="0.35">
      <c r="V29882" s="71"/>
    </row>
    <row r="29883" spans="22:22" x14ac:dyDescent="0.35">
      <c r="V29883" s="71"/>
    </row>
    <row r="29884" spans="22:22" x14ac:dyDescent="0.35">
      <c r="V29884" s="71"/>
    </row>
    <row r="29885" spans="22:22" x14ac:dyDescent="0.35">
      <c r="V29885" s="71"/>
    </row>
    <row r="29886" spans="22:22" x14ac:dyDescent="0.35">
      <c r="V29886" s="71"/>
    </row>
    <row r="29887" spans="22:22" x14ac:dyDescent="0.35">
      <c r="V29887" s="71"/>
    </row>
    <row r="29888" spans="22:22" x14ac:dyDescent="0.35">
      <c r="V29888" s="71"/>
    </row>
    <row r="29889" spans="22:22" x14ac:dyDescent="0.35">
      <c r="V29889" s="71"/>
    </row>
    <row r="29890" spans="22:22" x14ac:dyDescent="0.35">
      <c r="V29890" s="71"/>
    </row>
    <row r="29891" spans="22:22" x14ac:dyDescent="0.35">
      <c r="V29891" s="71"/>
    </row>
    <row r="29892" spans="22:22" x14ac:dyDescent="0.35">
      <c r="V29892" s="71"/>
    </row>
    <row r="29893" spans="22:22" x14ac:dyDescent="0.35">
      <c r="V29893" s="71"/>
    </row>
    <row r="29894" spans="22:22" x14ac:dyDescent="0.35">
      <c r="V29894" s="71"/>
    </row>
    <row r="29895" spans="22:22" x14ac:dyDescent="0.35">
      <c r="V29895" s="71"/>
    </row>
    <row r="29896" spans="22:22" x14ac:dyDescent="0.35">
      <c r="V29896" s="71"/>
    </row>
    <row r="29897" spans="22:22" x14ac:dyDescent="0.35">
      <c r="V29897" s="71"/>
    </row>
    <row r="29898" spans="22:22" x14ac:dyDescent="0.35">
      <c r="V29898" s="71"/>
    </row>
    <row r="29899" spans="22:22" x14ac:dyDescent="0.35">
      <c r="V29899" s="71"/>
    </row>
    <row r="29900" spans="22:22" x14ac:dyDescent="0.35">
      <c r="V29900" s="71"/>
    </row>
    <row r="29901" spans="22:22" x14ac:dyDescent="0.35">
      <c r="V29901" s="71"/>
    </row>
    <row r="29902" spans="22:22" x14ac:dyDescent="0.35">
      <c r="V29902" s="71"/>
    </row>
    <row r="29903" spans="22:22" x14ac:dyDescent="0.35">
      <c r="V29903" s="71"/>
    </row>
    <row r="29904" spans="22:22" x14ac:dyDescent="0.35">
      <c r="V29904" s="71"/>
    </row>
    <row r="29905" spans="22:22" x14ac:dyDescent="0.35">
      <c r="V29905" s="71"/>
    </row>
    <row r="29906" spans="22:22" x14ac:dyDescent="0.35">
      <c r="V29906" s="71"/>
    </row>
    <row r="29907" spans="22:22" x14ac:dyDescent="0.35">
      <c r="V29907" s="71"/>
    </row>
    <row r="29908" spans="22:22" x14ac:dyDescent="0.35">
      <c r="V29908" s="71"/>
    </row>
    <row r="29909" spans="22:22" x14ac:dyDescent="0.35">
      <c r="V29909" s="71"/>
    </row>
    <row r="29910" spans="22:22" x14ac:dyDescent="0.35">
      <c r="V29910" s="71"/>
    </row>
    <row r="29911" spans="22:22" x14ac:dyDescent="0.35">
      <c r="V29911" s="71"/>
    </row>
    <row r="29912" spans="22:22" x14ac:dyDescent="0.35">
      <c r="V29912" s="71"/>
    </row>
    <row r="29913" spans="22:22" x14ac:dyDescent="0.35">
      <c r="V29913" s="71"/>
    </row>
    <row r="29914" spans="22:22" x14ac:dyDescent="0.35">
      <c r="V29914" s="71"/>
    </row>
    <row r="29915" spans="22:22" x14ac:dyDescent="0.35">
      <c r="V29915" s="71"/>
    </row>
    <row r="29916" spans="22:22" x14ac:dyDescent="0.35">
      <c r="V29916" s="71"/>
    </row>
    <row r="29917" spans="22:22" x14ac:dyDescent="0.35">
      <c r="V29917" s="71"/>
    </row>
    <row r="29918" spans="22:22" x14ac:dyDescent="0.35">
      <c r="V29918" s="71"/>
    </row>
    <row r="29919" spans="22:22" x14ac:dyDescent="0.35">
      <c r="V29919" s="71"/>
    </row>
    <row r="29920" spans="22:22" x14ac:dyDescent="0.35">
      <c r="V29920" s="71"/>
    </row>
    <row r="29921" spans="22:22" x14ac:dyDescent="0.35">
      <c r="V29921" s="71"/>
    </row>
    <row r="29922" spans="22:22" x14ac:dyDescent="0.35">
      <c r="V29922" s="71"/>
    </row>
    <row r="29923" spans="22:22" x14ac:dyDescent="0.35">
      <c r="V29923" s="71"/>
    </row>
    <row r="29924" spans="22:22" x14ac:dyDescent="0.35">
      <c r="V29924" s="71"/>
    </row>
    <row r="29925" spans="22:22" x14ac:dyDescent="0.35">
      <c r="V29925" s="71"/>
    </row>
    <row r="29926" spans="22:22" x14ac:dyDescent="0.35">
      <c r="V29926" s="71"/>
    </row>
    <row r="29927" spans="22:22" x14ac:dyDescent="0.35">
      <c r="V29927" s="71"/>
    </row>
    <row r="29928" spans="22:22" x14ac:dyDescent="0.35">
      <c r="V29928" s="71"/>
    </row>
    <row r="29929" spans="22:22" x14ac:dyDescent="0.35">
      <c r="V29929" s="71"/>
    </row>
    <row r="29930" spans="22:22" x14ac:dyDescent="0.35">
      <c r="V29930" s="71"/>
    </row>
    <row r="29931" spans="22:22" x14ac:dyDescent="0.35">
      <c r="V29931" s="71"/>
    </row>
    <row r="29932" spans="22:22" x14ac:dyDescent="0.35">
      <c r="V29932" s="71"/>
    </row>
    <row r="29933" spans="22:22" x14ac:dyDescent="0.35">
      <c r="V29933" s="71"/>
    </row>
    <row r="29934" spans="22:22" x14ac:dyDescent="0.35">
      <c r="V29934" s="71"/>
    </row>
    <row r="29935" spans="22:22" x14ac:dyDescent="0.35">
      <c r="V29935" s="71"/>
    </row>
    <row r="29936" spans="22:22" x14ac:dyDescent="0.35">
      <c r="V29936" s="71"/>
    </row>
    <row r="29937" spans="22:22" x14ac:dyDescent="0.35">
      <c r="V29937" s="71"/>
    </row>
    <row r="29938" spans="22:22" x14ac:dyDescent="0.35">
      <c r="V29938" s="71"/>
    </row>
    <row r="29939" spans="22:22" x14ac:dyDescent="0.35">
      <c r="V29939" s="71"/>
    </row>
    <row r="29940" spans="22:22" x14ac:dyDescent="0.35">
      <c r="V29940" s="71"/>
    </row>
    <row r="29941" spans="22:22" x14ac:dyDescent="0.35">
      <c r="V29941" s="71"/>
    </row>
    <row r="29942" spans="22:22" x14ac:dyDescent="0.35">
      <c r="V29942" s="71"/>
    </row>
    <row r="29943" spans="22:22" x14ac:dyDescent="0.35">
      <c r="V29943" s="71"/>
    </row>
    <row r="29944" spans="22:22" x14ac:dyDescent="0.35">
      <c r="V29944" s="71"/>
    </row>
    <row r="29945" spans="22:22" x14ac:dyDescent="0.35">
      <c r="V29945" s="71"/>
    </row>
    <row r="29946" spans="22:22" x14ac:dyDescent="0.35">
      <c r="V29946" s="71"/>
    </row>
    <row r="29947" spans="22:22" x14ac:dyDescent="0.35">
      <c r="V29947" s="71"/>
    </row>
    <row r="29948" spans="22:22" x14ac:dyDescent="0.35">
      <c r="V29948" s="71"/>
    </row>
    <row r="29949" spans="22:22" x14ac:dyDescent="0.35">
      <c r="V29949" s="71"/>
    </row>
    <row r="29950" spans="22:22" x14ac:dyDescent="0.35">
      <c r="V29950" s="71"/>
    </row>
    <row r="29951" spans="22:22" x14ac:dyDescent="0.35">
      <c r="V29951" s="71"/>
    </row>
    <row r="29952" spans="22:22" x14ac:dyDescent="0.35">
      <c r="V29952" s="71"/>
    </row>
    <row r="29953" spans="22:22" x14ac:dyDescent="0.35">
      <c r="V29953" s="71"/>
    </row>
    <row r="29954" spans="22:22" x14ac:dyDescent="0.35">
      <c r="V29954" s="71"/>
    </row>
    <row r="29955" spans="22:22" x14ac:dyDescent="0.35">
      <c r="V29955" s="71"/>
    </row>
    <row r="29956" spans="22:22" x14ac:dyDescent="0.35">
      <c r="V29956" s="71"/>
    </row>
    <row r="29957" spans="22:22" x14ac:dyDescent="0.35">
      <c r="V29957" s="71"/>
    </row>
    <row r="29958" spans="22:22" x14ac:dyDescent="0.35">
      <c r="V29958" s="71"/>
    </row>
    <row r="29959" spans="22:22" x14ac:dyDescent="0.35">
      <c r="V29959" s="71"/>
    </row>
    <row r="29960" spans="22:22" x14ac:dyDescent="0.35">
      <c r="V29960" s="71"/>
    </row>
    <row r="29961" spans="22:22" x14ac:dyDescent="0.35">
      <c r="V29961" s="71"/>
    </row>
    <row r="29962" spans="22:22" x14ac:dyDescent="0.35">
      <c r="V29962" s="71"/>
    </row>
    <row r="29963" spans="22:22" x14ac:dyDescent="0.35">
      <c r="V29963" s="71"/>
    </row>
    <row r="29964" spans="22:22" x14ac:dyDescent="0.35">
      <c r="V29964" s="71"/>
    </row>
    <row r="29965" spans="22:22" x14ac:dyDescent="0.35">
      <c r="V29965" s="71"/>
    </row>
    <row r="29966" spans="22:22" x14ac:dyDescent="0.35">
      <c r="V29966" s="71"/>
    </row>
    <row r="29967" spans="22:22" x14ac:dyDescent="0.35">
      <c r="V29967" s="71"/>
    </row>
    <row r="29968" spans="22:22" x14ac:dyDescent="0.35">
      <c r="V29968" s="71"/>
    </row>
    <row r="29969" spans="22:22" x14ac:dyDescent="0.35">
      <c r="V29969" s="71"/>
    </row>
    <row r="29970" spans="22:22" x14ac:dyDescent="0.35">
      <c r="V29970" s="71"/>
    </row>
    <row r="29971" spans="22:22" x14ac:dyDescent="0.35">
      <c r="V29971" s="71"/>
    </row>
    <row r="29972" spans="22:22" x14ac:dyDescent="0.35">
      <c r="V29972" s="71"/>
    </row>
    <row r="29973" spans="22:22" x14ac:dyDescent="0.35">
      <c r="V29973" s="71"/>
    </row>
    <row r="29974" spans="22:22" x14ac:dyDescent="0.35">
      <c r="V29974" s="71"/>
    </row>
    <row r="29975" spans="22:22" x14ac:dyDescent="0.35">
      <c r="V29975" s="71"/>
    </row>
    <row r="29976" spans="22:22" x14ac:dyDescent="0.35">
      <c r="V29976" s="71"/>
    </row>
    <row r="29977" spans="22:22" x14ac:dyDescent="0.35">
      <c r="V29977" s="71"/>
    </row>
    <row r="29978" spans="22:22" x14ac:dyDescent="0.35">
      <c r="V29978" s="71"/>
    </row>
    <row r="29979" spans="22:22" x14ac:dyDescent="0.35">
      <c r="V29979" s="71"/>
    </row>
    <row r="29980" spans="22:22" x14ac:dyDescent="0.35">
      <c r="V29980" s="71"/>
    </row>
    <row r="29981" spans="22:22" x14ac:dyDescent="0.35">
      <c r="V29981" s="71"/>
    </row>
    <row r="29982" spans="22:22" x14ac:dyDescent="0.35">
      <c r="V29982" s="71"/>
    </row>
    <row r="29983" spans="22:22" x14ac:dyDescent="0.35">
      <c r="V29983" s="71"/>
    </row>
    <row r="29984" spans="22:22" x14ac:dyDescent="0.35">
      <c r="V29984" s="71"/>
    </row>
    <row r="29985" spans="22:22" x14ac:dyDescent="0.35">
      <c r="V29985" s="71"/>
    </row>
    <row r="29986" spans="22:22" x14ac:dyDescent="0.35">
      <c r="V29986" s="71"/>
    </row>
    <row r="29987" spans="22:22" x14ac:dyDescent="0.35">
      <c r="V29987" s="71"/>
    </row>
    <row r="29988" spans="22:22" x14ac:dyDescent="0.35">
      <c r="V29988" s="71"/>
    </row>
    <row r="29989" spans="22:22" x14ac:dyDescent="0.35">
      <c r="V29989" s="71"/>
    </row>
    <row r="29990" spans="22:22" x14ac:dyDescent="0.35">
      <c r="V29990" s="71"/>
    </row>
    <row r="29991" spans="22:22" x14ac:dyDescent="0.35">
      <c r="V29991" s="71"/>
    </row>
    <row r="29992" spans="22:22" x14ac:dyDescent="0.35">
      <c r="V29992" s="71"/>
    </row>
    <row r="29993" spans="22:22" x14ac:dyDescent="0.35">
      <c r="V29993" s="71"/>
    </row>
    <row r="29994" spans="22:22" x14ac:dyDescent="0.35">
      <c r="V29994" s="71"/>
    </row>
    <row r="29995" spans="22:22" x14ac:dyDescent="0.35">
      <c r="V29995" s="71"/>
    </row>
    <row r="29996" spans="22:22" x14ac:dyDescent="0.35">
      <c r="V29996" s="71"/>
    </row>
    <row r="29997" spans="22:22" x14ac:dyDescent="0.35">
      <c r="V29997" s="71"/>
    </row>
    <row r="29998" spans="22:22" x14ac:dyDescent="0.35">
      <c r="V29998" s="71"/>
    </row>
    <row r="29999" spans="22:22" x14ac:dyDescent="0.35">
      <c r="V29999" s="71"/>
    </row>
    <row r="30000" spans="22:22" x14ac:dyDescent="0.35">
      <c r="V30000" s="71"/>
    </row>
    <row r="30001" spans="22:22" x14ac:dyDescent="0.35">
      <c r="V30001" s="71"/>
    </row>
    <row r="30002" spans="22:22" x14ac:dyDescent="0.35">
      <c r="V30002" s="71"/>
    </row>
    <row r="30003" spans="22:22" x14ac:dyDescent="0.35">
      <c r="V30003" s="71"/>
    </row>
    <row r="30004" spans="22:22" x14ac:dyDescent="0.35">
      <c r="V30004" s="71"/>
    </row>
    <row r="30005" spans="22:22" x14ac:dyDescent="0.35">
      <c r="V30005" s="71"/>
    </row>
    <row r="30006" spans="22:22" x14ac:dyDescent="0.35">
      <c r="V30006" s="71"/>
    </row>
    <row r="30007" spans="22:22" x14ac:dyDescent="0.35">
      <c r="V30007" s="71"/>
    </row>
    <row r="30008" spans="22:22" x14ac:dyDescent="0.35">
      <c r="V30008" s="71"/>
    </row>
    <row r="30009" spans="22:22" x14ac:dyDescent="0.35">
      <c r="V30009" s="71"/>
    </row>
    <row r="30010" spans="22:22" x14ac:dyDescent="0.35">
      <c r="V30010" s="71"/>
    </row>
    <row r="30011" spans="22:22" x14ac:dyDescent="0.35">
      <c r="V30011" s="71"/>
    </row>
    <row r="30012" spans="22:22" x14ac:dyDescent="0.35">
      <c r="V30012" s="71"/>
    </row>
    <row r="30013" spans="22:22" x14ac:dyDescent="0.35">
      <c r="V30013" s="71"/>
    </row>
    <row r="30014" spans="22:22" x14ac:dyDescent="0.35">
      <c r="V30014" s="71"/>
    </row>
    <row r="30015" spans="22:22" x14ac:dyDescent="0.35">
      <c r="V30015" s="71"/>
    </row>
    <row r="30016" spans="22:22" x14ac:dyDescent="0.35">
      <c r="V30016" s="71"/>
    </row>
    <row r="30017" spans="22:22" x14ac:dyDescent="0.35">
      <c r="V30017" s="71"/>
    </row>
    <row r="30018" spans="22:22" x14ac:dyDescent="0.35">
      <c r="V30018" s="71"/>
    </row>
    <row r="30019" spans="22:22" x14ac:dyDescent="0.35">
      <c r="V30019" s="71"/>
    </row>
    <row r="30020" spans="22:22" x14ac:dyDescent="0.35">
      <c r="V30020" s="71"/>
    </row>
    <row r="30021" spans="22:22" x14ac:dyDescent="0.35">
      <c r="V30021" s="71"/>
    </row>
    <row r="30022" spans="22:22" x14ac:dyDescent="0.35">
      <c r="V30022" s="71"/>
    </row>
    <row r="30023" spans="22:22" x14ac:dyDescent="0.35">
      <c r="V30023" s="71"/>
    </row>
    <row r="30024" spans="22:22" x14ac:dyDescent="0.35">
      <c r="V30024" s="71"/>
    </row>
    <row r="30025" spans="22:22" x14ac:dyDescent="0.35">
      <c r="V30025" s="71"/>
    </row>
    <row r="30026" spans="22:22" x14ac:dyDescent="0.35">
      <c r="V30026" s="71"/>
    </row>
    <row r="30027" spans="22:22" x14ac:dyDescent="0.35">
      <c r="V30027" s="71"/>
    </row>
    <row r="30028" spans="22:22" x14ac:dyDescent="0.35">
      <c r="V30028" s="71"/>
    </row>
    <row r="30029" spans="22:22" x14ac:dyDescent="0.35">
      <c r="V30029" s="71"/>
    </row>
    <row r="30030" spans="22:22" x14ac:dyDescent="0.35">
      <c r="V30030" s="71"/>
    </row>
    <row r="30031" spans="22:22" x14ac:dyDescent="0.35">
      <c r="V30031" s="71"/>
    </row>
    <row r="30032" spans="22:22" x14ac:dyDescent="0.35">
      <c r="V30032" s="71"/>
    </row>
    <row r="30033" spans="22:22" x14ac:dyDescent="0.35">
      <c r="V30033" s="71"/>
    </row>
    <row r="30034" spans="22:22" x14ac:dyDescent="0.35">
      <c r="V30034" s="71"/>
    </row>
    <row r="30035" spans="22:22" x14ac:dyDescent="0.35">
      <c r="V30035" s="71"/>
    </row>
    <row r="30036" spans="22:22" x14ac:dyDescent="0.35">
      <c r="V30036" s="71"/>
    </row>
    <row r="30037" spans="22:22" x14ac:dyDescent="0.35">
      <c r="V30037" s="71"/>
    </row>
    <row r="30038" spans="22:22" x14ac:dyDescent="0.35">
      <c r="V30038" s="71"/>
    </row>
    <row r="30039" spans="22:22" x14ac:dyDescent="0.35">
      <c r="V30039" s="71"/>
    </row>
    <row r="30040" spans="22:22" x14ac:dyDescent="0.35">
      <c r="V30040" s="71"/>
    </row>
    <row r="30041" spans="22:22" x14ac:dyDescent="0.35">
      <c r="V30041" s="71"/>
    </row>
    <row r="30042" spans="22:22" x14ac:dyDescent="0.35">
      <c r="V30042" s="71"/>
    </row>
    <row r="30043" spans="22:22" x14ac:dyDescent="0.35">
      <c r="V30043" s="71"/>
    </row>
    <row r="30044" spans="22:22" x14ac:dyDescent="0.35">
      <c r="V30044" s="71"/>
    </row>
    <row r="30045" spans="22:22" x14ac:dyDescent="0.35">
      <c r="V30045" s="71"/>
    </row>
    <row r="30046" spans="22:22" x14ac:dyDescent="0.35">
      <c r="V30046" s="71"/>
    </row>
    <row r="30047" spans="22:22" x14ac:dyDescent="0.35">
      <c r="V30047" s="71"/>
    </row>
    <row r="30048" spans="22:22" x14ac:dyDescent="0.35">
      <c r="V30048" s="71"/>
    </row>
    <row r="30049" spans="22:22" x14ac:dyDescent="0.35">
      <c r="V30049" s="71"/>
    </row>
    <row r="30050" spans="22:22" x14ac:dyDescent="0.35">
      <c r="V30050" s="71"/>
    </row>
    <row r="30051" spans="22:22" x14ac:dyDescent="0.35">
      <c r="V30051" s="71"/>
    </row>
    <row r="30052" spans="22:22" x14ac:dyDescent="0.35">
      <c r="V30052" s="71"/>
    </row>
    <row r="30053" spans="22:22" x14ac:dyDescent="0.35">
      <c r="V30053" s="71"/>
    </row>
    <row r="30054" spans="22:22" x14ac:dyDescent="0.35">
      <c r="V30054" s="71"/>
    </row>
    <row r="30055" spans="22:22" x14ac:dyDescent="0.35">
      <c r="V30055" s="71"/>
    </row>
    <row r="30056" spans="22:22" x14ac:dyDescent="0.35">
      <c r="V30056" s="71"/>
    </row>
    <row r="30057" spans="22:22" x14ac:dyDescent="0.35">
      <c r="V30057" s="71"/>
    </row>
    <row r="30058" spans="22:22" x14ac:dyDescent="0.35">
      <c r="V30058" s="71"/>
    </row>
    <row r="30059" spans="22:22" x14ac:dyDescent="0.35">
      <c r="V30059" s="71"/>
    </row>
    <row r="30060" spans="22:22" x14ac:dyDescent="0.35">
      <c r="V30060" s="71"/>
    </row>
    <row r="30061" spans="22:22" x14ac:dyDescent="0.35">
      <c r="V30061" s="71"/>
    </row>
    <row r="30062" spans="22:22" x14ac:dyDescent="0.35">
      <c r="V30062" s="71"/>
    </row>
    <row r="30063" spans="22:22" x14ac:dyDescent="0.35">
      <c r="V30063" s="71"/>
    </row>
    <row r="30064" spans="22:22" x14ac:dyDescent="0.35">
      <c r="V30064" s="71"/>
    </row>
    <row r="30065" spans="22:22" x14ac:dyDescent="0.35">
      <c r="V30065" s="71"/>
    </row>
    <row r="30066" spans="22:22" x14ac:dyDescent="0.35">
      <c r="V30066" s="71"/>
    </row>
    <row r="30067" spans="22:22" x14ac:dyDescent="0.35">
      <c r="V30067" s="71"/>
    </row>
    <row r="30068" spans="22:22" x14ac:dyDescent="0.35">
      <c r="V30068" s="71"/>
    </row>
    <row r="30069" spans="22:22" x14ac:dyDescent="0.35">
      <c r="V30069" s="71"/>
    </row>
    <row r="30070" spans="22:22" x14ac:dyDescent="0.35">
      <c r="V30070" s="71"/>
    </row>
    <row r="30071" spans="22:22" x14ac:dyDescent="0.35">
      <c r="V30071" s="71"/>
    </row>
    <row r="30072" spans="22:22" x14ac:dyDescent="0.35">
      <c r="V30072" s="71"/>
    </row>
    <row r="30073" spans="22:22" x14ac:dyDescent="0.35">
      <c r="V30073" s="71"/>
    </row>
    <row r="30074" spans="22:22" x14ac:dyDescent="0.35">
      <c r="V30074" s="71"/>
    </row>
    <row r="30075" spans="22:22" x14ac:dyDescent="0.35">
      <c r="V30075" s="71"/>
    </row>
    <row r="30076" spans="22:22" x14ac:dyDescent="0.35">
      <c r="V30076" s="71"/>
    </row>
    <row r="30077" spans="22:22" x14ac:dyDescent="0.35">
      <c r="V30077" s="71"/>
    </row>
    <row r="30078" spans="22:22" x14ac:dyDescent="0.35">
      <c r="V30078" s="71"/>
    </row>
    <row r="30079" spans="22:22" x14ac:dyDescent="0.35">
      <c r="V30079" s="71"/>
    </row>
    <row r="30080" spans="22:22" x14ac:dyDescent="0.35">
      <c r="V30080" s="71"/>
    </row>
    <row r="30081" spans="22:22" x14ac:dyDescent="0.35">
      <c r="V30081" s="71"/>
    </row>
    <row r="30082" spans="22:22" x14ac:dyDescent="0.35">
      <c r="V30082" s="71"/>
    </row>
    <row r="30083" spans="22:22" x14ac:dyDescent="0.35">
      <c r="V30083" s="71"/>
    </row>
    <row r="30084" spans="22:22" x14ac:dyDescent="0.35">
      <c r="V30084" s="71"/>
    </row>
    <row r="30085" spans="22:22" x14ac:dyDescent="0.35">
      <c r="V30085" s="71"/>
    </row>
    <row r="30086" spans="22:22" x14ac:dyDescent="0.35">
      <c r="V30086" s="71"/>
    </row>
    <row r="30087" spans="22:22" x14ac:dyDescent="0.35">
      <c r="V30087" s="71"/>
    </row>
    <row r="30088" spans="22:22" x14ac:dyDescent="0.35">
      <c r="V30088" s="71"/>
    </row>
    <row r="30089" spans="22:22" x14ac:dyDescent="0.35">
      <c r="V30089" s="71"/>
    </row>
    <row r="30090" spans="22:22" x14ac:dyDescent="0.35">
      <c r="V30090" s="71"/>
    </row>
    <row r="30091" spans="22:22" x14ac:dyDescent="0.35">
      <c r="V30091" s="71"/>
    </row>
    <row r="30092" spans="22:22" x14ac:dyDescent="0.35">
      <c r="V30092" s="71"/>
    </row>
    <row r="30093" spans="22:22" x14ac:dyDescent="0.35">
      <c r="V30093" s="71"/>
    </row>
    <row r="30094" spans="22:22" x14ac:dyDescent="0.35">
      <c r="V30094" s="71"/>
    </row>
    <row r="30095" spans="22:22" x14ac:dyDescent="0.35">
      <c r="V30095" s="71"/>
    </row>
    <row r="30096" spans="22:22" x14ac:dyDescent="0.35">
      <c r="V30096" s="71"/>
    </row>
    <row r="30097" spans="22:22" x14ac:dyDescent="0.35">
      <c r="V30097" s="71"/>
    </row>
    <row r="30098" spans="22:22" x14ac:dyDescent="0.35">
      <c r="V30098" s="17"/>
    </row>
    <row r="30099" spans="22:22" x14ac:dyDescent="0.35">
      <c r="V30099" s="71"/>
    </row>
    <row r="30100" spans="22:22" x14ac:dyDescent="0.35">
      <c r="V30100" s="71"/>
    </row>
    <row r="30101" spans="22:22" x14ac:dyDescent="0.35">
      <c r="V30101" s="71"/>
    </row>
    <row r="30102" spans="22:22" x14ac:dyDescent="0.35">
      <c r="V30102" s="71"/>
    </row>
    <row r="30103" spans="22:22" x14ac:dyDescent="0.35">
      <c r="V30103" s="71"/>
    </row>
    <row r="30104" spans="22:22" x14ac:dyDescent="0.35">
      <c r="V30104" s="71"/>
    </row>
    <row r="30105" spans="22:22" x14ac:dyDescent="0.35">
      <c r="V30105" s="71"/>
    </row>
    <row r="30106" spans="22:22" x14ac:dyDescent="0.35">
      <c r="V30106" s="71"/>
    </row>
    <row r="30107" spans="22:22" x14ac:dyDescent="0.35">
      <c r="V30107" s="71"/>
    </row>
    <row r="30108" spans="22:22" x14ac:dyDescent="0.35">
      <c r="V30108" s="71"/>
    </row>
    <row r="30109" spans="22:22" x14ac:dyDescent="0.35">
      <c r="V30109" s="71"/>
    </row>
    <row r="30110" spans="22:22" x14ac:dyDescent="0.35">
      <c r="V30110" s="71"/>
    </row>
    <row r="30111" spans="22:22" x14ac:dyDescent="0.35">
      <c r="V30111" s="71"/>
    </row>
    <row r="30112" spans="22:22" x14ac:dyDescent="0.35">
      <c r="V30112" s="71"/>
    </row>
    <row r="30113" spans="22:22" x14ac:dyDescent="0.35">
      <c r="V30113" s="71"/>
    </row>
    <row r="30114" spans="22:22" x14ac:dyDescent="0.35">
      <c r="V30114" s="71"/>
    </row>
    <row r="30115" spans="22:22" x14ac:dyDescent="0.35">
      <c r="V30115" s="71"/>
    </row>
    <row r="30116" spans="22:22" x14ac:dyDescent="0.35">
      <c r="V30116" s="71"/>
    </row>
    <row r="30117" spans="22:22" x14ac:dyDescent="0.35">
      <c r="V30117" s="71"/>
    </row>
    <row r="30118" spans="22:22" x14ac:dyDescent="0.35">
      <c r="V30118" s="71"/>
    </row>
    <row r="30119" spans="22:22" x14ac:dyDescent="0.35">
      <c r="V30119" s="71"/>
    </row>
    <row r="30120" spans="22:22" x14ac:dyDescent="0.35">
      <c r="V30120" s="71"/>
    </row>
    <row r="30121" spans="22:22" x14ac:dyDescent="0.35">
      <c r="V30121" s="71"/>
    </row>
    <row r="30122" spans="22:22" x14ac:dyDescent="0.35">
      <c r="V30122" s="71"/>
    </row>
    <row r="30123" spans="22:22" x14ac:dyDescent="0.35">
      <c r="V30123" s="71"/>
    </row>
    <row r="30124" spans="22:22" x14ac:dyDescent="0.35">
      <c r="V30124" s="71"/>
    </row>
    <row r="30125" spans="22:22" x14ac:dyDescent="0.35">
      <c r="V30125" s="71"/>
    </row>
    <row r="30126" spans="22:22" x14ac:dyDescent="0.35">
      <c r="V30126" s="71"/>
    </row>
    <row r="30127" spans="22:22" x14ac:dyDescent="0.35">
      <c r="V30127" s="71"/>
    </row>
    <row r="30128" spans="22:22" x14ac:dyDescent="0.35">
      <c r="V30128" s="71"/>
    </row>
    <row r="30129" spans="22:22" x14ac:dyDescent="0.35">
      <c r="V30129" s="71"/>
    </row>
    <row r="30130" spans="22:22" x14ac:dyDescent="0.35">
      <c r="V30130" s="71"/>
    </row>
    <row r="30131" spans="22:22" x14ac:dyDescent="0.35">
      <c r="V30131" s="71"/>
    </row>
    <row r="30132" spans="22:22" x14ac:dyDescent="0.35">
      <c r="V30132" s="71"/>
    </row>
    <row r="30133" spans="22:22" x14ac:dyDescent="0.35">
      <c r="V30133" s="71"/>
    </row>
    <row r="30134" spans="22:22" x14ac:dyDescent="0.35">
      <c r="V30134" s="71"/>
    </row>
    <row r="30135" spans="22:22" x14ac:dyDescent="0.35">
      <c r="V30135" s="71"/>
    </row>
    <row r="30136" spans="22:22" x14ac:dyDescent="0.35">
      <c r="V30136" s="71"/>
    </row>
    <row r="30137" spans="22:22" x14ac:dyDescent="0.35">
      <c r="V30137" s="71"/>
    </row>
    <row r="30138" spans="22:22" x14ac:dyDescent="0.35">
      <c r="V30138" s="71"/>
    </row>
    <row r="30139" spans="22:22" x14ac:dyDescent="0.35">
      <c r="V30139" s="71"/>
    </row>
    <row r="30140" spans="22:22" x14ac:dyDescent="0.35">
      <c r="V30140" s="71"/>
    </row>
    <row r="30141" spans="22:22" x14ac:dyDescent="0.35">
      <c r="V30141" s="71"/>
    </row>
    <row r="30142" spans="22:22" x14ac:dyDescent="0.35">
      <c r="V30142" s="71"/>
    </row>
    <row r="30143" spans="22:22" x14ac:dyDescent="0.35">
      <c r="V30143" s="71"/>
    </row>
    <row r="30144" spans="22:22" x14ac:dyDescent="0.35">
      <c r="V30144" s="71"/>
    </row>
    <row r="30145" spans="22:22" x14ac:dyDescent="0.35">
      <c r="V30145" s="71"/>
    </row>
    <row r="30146" spans="22:22" x14ac:dyDescent="0.35">
      <c r="V30146" s="71"/>
    </row>
    <row r="30147" spans="22:22" x14ac:dyDescent="0.35">
      <c r="V30147" s="71"/>
    </row>
    <row r="30148" spans="22:22" x14ac:dyDescent="0.35">
      <c r="V30148" s="71"/>
    </row>
    <row r="30149" spans="22:22" x14ac:dyDescent="0.35">
      <c r="V30149" s="71"/>
    </row>
    <row r="30150" spans="22:22" x14ac:dyDescent="0.35">
      <c r="V30150" s="71"/>
    </row>
    <row r="30151" spans="22:22" x14ac:dyDescent="0.35">
      <c r="V30151" s="71"/>
    </row>
    <row r="30152" spans="22:22" x14ac:dyDescent="0.35">
      <c r="V30152" s="71"/>
    </row>
    <row r="30153" spans="22:22" x14ac:dyDescent="0.35">
      <c r="V30153" s="71"/>
    </row>
    <row r="30154" spans="22:22" x14ac:dyDescent="0.35">
      <c r="V30154" s="71"/>
    </row>
    <row r="30155" spans="22:22" x14ac:dyDescent="0.35">
      <c r="V30155" s="71"/>
    </row>
    <row r="30156" spans="22:22" x14ac:dyDescent="0.35">
      <c r="V30156" s="71"/>
    </row>
    <row r="30157" spans="22:22" x14ac:dyDescent="0.35">
      <c r="V30157" s="71"/>
    </row>
    <row r="30158" spans="22:22" x14ac:dyDescent="0.35">
      <c r="V30158" s="71"/>
    </row>
    <row r="30159" spans="22:22" x14ac:dyDescent="0.35">
      <c r="V30159" s="71"/>
    </row>
    <row r="30160" spans="22:22" x14ac:dyDescent="0.35">
      <c r="V30160" s="71"/>
    </row>
    <row r="30161" spans="22:22" x14ac:dyDescent="0.35">
      <c r="V30161" s="71"/>
    </row>
    <row r="30162" spans="22:22" x14ac:dyDescent="0.35">
      <c r="V30162" s="71"/>
    </row>
    <row r="30163" spans="22:22" x14ac:dyDescent="0.35">
      <c r="V30163" s="71"/>
    </row>
    <row r="30164" spans="22:22" x14ac:dyDescent="0.35">
      <c r="V30164" s="71"/>
    </row>
    <row r="30165" spans="22:22" x14ac:dyDescent="0.35">
      <c r="V30165" s="71"/>
    </row>
    <row r="30166" spans="22:22" x14ac:dyDescent="0.35">
      <c r="V30166" s="71"/>
    </row>
    <row r="30167" spans="22:22" x14ac:dyDescent="0.35">
      <c r="V30167" s="71"/>
    </row>
    <row r="30168" spans="22:22" x14ac:dyDescent="0.35">
      <c r="V30168" s="71"/>
    </row>
    <row r="30169" spans="22:22" x14ac:dyDescent="0.35">
      <c r="V30169" s="71"/>
    </row>
    <row r="30170" spans="22:22" x14ac:dyDescent="0.35">
      <c r="V30170" s="71"/>
    </row>
    <row r="30171" spans="22:22" x14ac:dyDescent="0.35">
      <c r="V30171" s="71"/>
    </row>
    <row r="30172" spans="22:22" x14ac:dyDescent="0.35">
      <c r="V30172" s="71"/>
    </row>
    <row r="30173" spans="22:22" x14ac:dyDescent="0.35">
      <c r="V30173" s="71"/>
    </row>
    <row r="30174" spans="22:22" x14ac:dyDescent="0.35">
      <c r="V30174" s="71"/>
    </row>
    <row r="30175" spans="22:22" x14ac:dyDescent="0.35">
      <c r="V30175" s="71"/>
    </row>
    <row r="30176" spans="22:22" x14ac:dyDescent="0.35">
      <c r="V30176" s="71"/>
    </row>
    <row r="30177" spans="22:22" x14ac:dyDescent="0.35">
      <c r="V30177" s="71"/>
    </row>
    <row r="30178" spans="22:22" x14ac:dyDescent="0.35">
      <c r="V30178" s="71"/>
    </row>
    <row r="30179" spans="22:22" x14ac:dyDescent="0.35">
      <c r="V30179" s="71"/>
    </row>
    <row r="30180" spans="22:22" x14ac:dyDescent="0.35">
      <c r="V30180" s="71"/>
    </row>
    <row r="30181" spans="22:22" x14ac:dyDescent="0.35">
      <c r="V30181" s="71"/>
    </row>
    <row r="30182" spans="22:22" x14ac:dyDescent="0.35">
      <c r="V30182" s="71"/>
    </row>
    <row r="30183" spans="22:22" x14ac:dyDescent="0.35">
      <c r="V30183" s="71"/>
    </row>
    <row r="30184" spans="22:22" x14ac:dyDescent="0.35">
      <c r="V30184" s="71"/>
    </row>
    <row r="30185" spans="22:22" x14ac:dyDescent="0.35">
      <c r="V30185" s="71"/>
    </row>
    <row r="30186" spans="22:22" x14ac:dyDescent="0.35">
      <c r="V30186" s="71"/>
    </row>
    <row r="30187" spans="22:22" x14ac:dyDescent="0.35">
      <c r="V30187" s="71"/>
    </row>
    <row r="30188" spans="22:22" x14ac:dyDescent="0.35">
      <c r="V30188" s="71"/>
    </row>
    <row r="30189" spans="22:22" x14ac:dyDescent="0.35">
      <c r="V30189" s="71"/>
    </row>
    <row r="30190" spans="22:22" x14ac:dyDescent="0.35">
      <c r="V30190" s="71"/>
    </row>
    <row r="30191" spans="22:22" x14ac:dyDescent="0.35">
      <c r="V30191" s="71"/>
    </row>
    <row r="30192" spans="22:22" x14ac:dyDescent="0.35">
      <c r="V30192" s="71"/>
    </row>
    <row r="30193" spans="22:22" x14ac:dyDescent="0.35">
      <c r="V30193" s="71"/>
    </row>
    <row r="30194" spans="22:22" x14ac:dyDescent="0.35">
      <c r="V30194" s="71"/>
    </row>
    <row r="30195" spans="22:22" x14ac:dyDescent="0.35">
      <c r="V30195" s="71"/>
    </row>
    <row r="30196" spans="22:22" x14ac:dyDescent="0.35">
      <c r="V30196" s="71"/>
    </row>
    <row r="30197" spans="22:22" x14ac:dyDescent="0.35">
      <c r="V30197" s="71"/>
    </row>
    <row r="30198" spans="22:22" x14ac:dyDescent="0.35">
      <c r="V30198" s="71"/>
    </row>
    <row r="30199" spans="22:22" x14ac:dyDescent="0.35">
      <c r="V30199" s="71"/>
    </row>
    <row r="30200" spans="22:22" x14ac:dyDescent="0.35">
      <c r="V30200" s="71"/>
    </row>
    <row r="30201" spans="22:22" x14ac:dyDescent="0.35">
      <c r="V30201" s="71"/>
    </row>
    <row r="30202" spans="22:22" x14ac:dyDescent="0.35">
      <c r="V30202" s="71"/>
    </row>
    <row r="30203" spans="22:22" x14ac:dyDescent="0.35">
      <c r="V30203" s="71"/>
    </row>
    <row r="30204" spans="22:22" x14ac:dyDescent="0.35">
      <c r="V30204" s="71"/>
    </row>
    <row r="30205" spans="22:22" x14ac:dyDescent="0.35">
      <c r="V30205" s="71"/>
    </row>
    <row r="30206" spans="22:22" x14ac:dyDescent="0.35">
      <c r="V30206" s="71"/>
    </row>
    <row r="30207" spans="22:22" x14ac:dyDescent="0.35">
      <c r="V30207" s="71"/>
    </row>
    <row r="30208" spans="22:22" x14ac:dyDescent="0.35">
      <c r="V30208" s="71"/>
    </row>
    <row r="30209" spans="22:22" x14ac:dyDescent="0.35">
      <c r="V30209" s="71"/>
    </row>
    <row r="30210" spans="22:22" x14ac:dyDescent="0.35">
      <c r="V30210" s="71"/>
    </row>
    <row r="30211" spans="22:22" x14ac:dyDescent="0.35">
      <c r="V30211" s="71"/>
    </row>
    <row r="30212" spans="22:22" x14ac:dyDescent="0.35">
      <c r="V30212" s="71"/>
    </row>
    <row r="30213" spans="22:22" x14ac:dyDescent="0.35">
      <c r="V30213" s="71"/>
    </row>
    <row r="30214" spans="22:22" x14ac:dyDescent="0.35">
      <c r="V30214" s="71"/>
    </row>
    <row r="30215" spans="22:22" x14ac:dyDescent="0.35">
      <c r="V30215" s="71"/>
    </row>
    <row r="30216" spans="22:22" x14ac:dyDescent="0.35">
      <c r="V30216" s="71"/>
    </row>
    <row r="30217" spans="22:22" x14ac:dyDescent="0.35">
      <c r="V30217" s="71"/>
    </row>
    <row r="30218" spans="22:22" x14ac:dyDescent="0.35">
      <c r="V30218" s="71"/>
    </row>
    <row r="30219" spans="22:22" x14ac:dyDescent="0.35">
      <c r="V30219" s="71"/>
    </row>
    <row r="30220" spans="22:22" x14ac:dyDescent="0.35">
      <c r="V30220" s="71"/>
    </row>
    <row r="30221" spans="22:22" x14ac:dyDescent="0.35">
      <c r="V30221" s="71"/>
    </row>
    <row r="30222" spans="22:22" x14ac:dyDescent="0.35">
      <c r="V30222" s="71"/>
    </row>
    <row r="30223" spans="22:22" x14ac:dyDescent="0.35">
      <c r="V30223" s="71"/>
    </row>
    <row r="30224" spans="22:22" x14ac:dyDescent="0.35">
      <c r="V30224" s="71"/>
    </row>
    <row r="30225" spans="22:22" x14ac:dyDescent="0.35">
      <c r="V30225" s="71"/>
    </row>
    <row r="30226" spans="22:22" x14ac:dyDescent="0.35">
      <c r="V30226" s="71"/>
    </row>
    <row r="30227" spans="22:22" x14ac:dyDescent="0.35">
      <c r="V30227" s="71"/>
    </row>
    <row r="30228" spans="22:22" x14ac:dyDescent="0.35">
      <c r="V30228" s="71"/>
    </row>
    <row r="30229" spans="22:22" x14ac:dyDescent="0.35">
      <c r="V30229" s="71"/>
    </row>
    <row r="30230" spans="22:22" x14ac:dyDescent="0.35">
      <c r="V30230" s="71"/>
    </row>
    <row r="30231" spans="22:22" x14ac:dyDescent="0.35">
      <c r="V30231" s="71"/>
    </row>
    <row r="30232" spans="22:22" x14ac:dyDescent="0.35">
      <c r="V30232" s="71"/>
    </row>
    <row r="30233" spans="22:22" x14ac:dyDescent="0.35">
      <c r="V30233" s="71"/>
    </row>
    <row r="30234" spans="22:22" x14ac:dyDescent="0.35">
      <c r="V30234" s="71"/>
    </row>
    <row r="30235" spans="22:22" x14ac:dyDescent="0.35">
      <c r="V30235" s="71"/>
    </row>
    <row r="30236" spans="22:22" x14ac:dyDescent="0.35">
      <c r="V30236" s="71"/>
    </row>
    <row r="30237" spans="22:22" x14ac:dyDescent="0.35">
      <c r="V30237" s="71"/>
    </row>
    <row r="30238" spans="22:22" x14ac:dyDescent="0.35">
      <c r="V30238" s="71"/>
    </row>
    <row r="30239" spans="22:22" x14ac:dyDescent="0.35">
      <c r="V30239" s="71"/>
    </row>
    <row r="30240" spans="22:22" x14ac:dyDescent="0.35">
      <c r="V30240" s="71"/>
    </row>
    <row r="30241" spans="22:22" x14ac:dyDescent="0.35">
      <c r="V30241" s="71"/>
    </row>
    <row r="30242" spans="22:22" x14ac:dyDescent="0.35">
      <c r="V30242" s="71"/>
    </row>
    <row r="30243" spans="22:22" x14ac:dyDescent="0.35">
      <c r="V30243" s="71"/>
    </row>
    <row r="30244" spans="22:22" x14ac:dyDescent="0.35">
      <c r="V30244" s="71"/>
    </row>
    <row r="30245" spans="22:22" x14ac:dyDescent="0.35">
      <c r="V30245" s="71"/>
    </row>
    <row r="30246" spans="22:22" x14ac:dyDescent="0.35">
      <c r="V30246" s="71"/>
    </row>
    <row r="30247" spans="22:22" x14ac:dyDescent="0.35">
      <c r="V30247" s="71"/>
    </row>
    <row r="30248" spans="22:22" x14ac:dyDescent="0.35">
      <c r="V30248" s="71"/>
    </row>
    <row r="30249" spans="22:22" x14ac:dyDescent="0.35">
      <c r="V30249" s="71"/>
    </row>
    <row r="30250" spans="22:22" x14ac:dyDescent="0.35">
      <c r="V30250" s="71"/>
    </row>
    <row r="30251" spans="22:22" x14ac:dyDescent="0.35">
      <c r="V30251" s="71"/>
    </row>
    <row r="30252" spans="22:22" x14ac:dyDescent="0.35">
      <c r="V30252" s="71"/>
    </row>
    <row r="30253" spans="22:22" x14ac:dyDescent="0.35">
      <c r="V30253" s="71"/>
    </row>
    <row r="30254" spans="22:22" x14ac:dyDescent="0.35">
      <c r="V30254" s="71"/>
    </row>
    <row r="30255" spans="22:22" x14ac:dyDescent="0.35">
      <c r="V30255" s="71"/>
    </row>
    <row r="30256" spans="22:22" x14ac:dyDescent="0.35">
      <c r="V30256" s="71"/>
    </row>
    <row r="30257" spans="22:22" x14ac:dyDescent="0.35">
      <c r="V30257" s="71"/>
    </row>
    <row r="30258" spans="22:22" x14ac:dyDescent="0.35">
      <c r="V30258" s="71"/>
    </row>
    <row r="30259" spans="22:22" x14ac:dyDescent="0.35">
      <c r="V30259" s="71"/>
    </row>
    <row r="30260" spans="22:22" x14ac:dyDescent="0.35">
      <c r="V30260" s="71"/>
    </row>
    <row r="30261" spans="22:22" x14ac:dyDescent="0.35">
      <c r="V30261" s="71"/>
    </row>
    <row r="30262" spans="22:22" x14ac:dyDescent="0.35">
      <c r="V30262" s="71"/>
    </row>
    <row r="30263" spans="22:22" x14ac:dyDescent="0.35">
      <c r="V30263" s="71"/>
    </row>
    <row r="30264" spans="22:22" x14ac:dyDescent="0.35">
      <c r="V30264" s="71"/>
    </row>
    <row r="30265" spans="22:22" x14ac:dyDescent="0.35">
      <c r="V30265" s="71"/>
    </row>
    <row r="30266" spans="22:22" x14ac:dyDescent="0.35">
      <c r="V30266" s="71"/>
    </row>
    <row r="30267" spans="22:22" x14ac:dyDescent="0.35">
      <c r="V30267" s="71"/>
    </row>
    <row r="30268" spans="22:22" x14ac:dyDescent="0.35">
      <c r="V30268" s="71"/>
    </row>
    <row r="30269" spans="22:22" x14ac:dyDescent="0.35">
      <c r="V30269" s="71"/>
    </row>
    <row r="30270" spans="22:22" x14ac:dyDescent="0.35">
      <c r="V30270" s="71"/>
    </row>
    <row r="30271" spans="22:22" x14ac:dyDescent="0.35">
      <c r="V30271" s="71"/>
    </row>
    <row r="30272" spans="22:22" x14ac:dyDescent="0.35">
      <c r="V30272" s="71"/>
    </row>
    <row r="30273" spans="22:22" x14ac:dyDescent="0.35">
      <c r="V30273" s="71"/>
    </row>
    <row r="30274" spans="22:22" x14ac:dyDescent="0.35">
      <c r="V30274" s="71"/>
    </row>
    <row r="30275" spans="22:22" x14ac:dyDescent="0.35">
      <c r="V30275" s="71"/>
    </row>
    <row r="30276" spans="22:22" x14ac:dyDescent="0.35">
      <c r="V30276" s="71"/>
    </row>
    <row r="30277" spans="22:22" x14ac:dyDescent="0.35">
      <c r="V30277" s="71"/>
    </row>
    <row r="30278" spans="22:22" x14ac:dyDescent="0.35">
      <c r="V30278" s="71"/>
    </row>
    <row r="30279" spans="22:22" x14ac:dyDescent="0.35">
      <c r="V30279" s="71"/>
    </row>
    <row r="30280" spans="22:22" x14ac:dyDescent="0.35">
      <c r="V30280" s="71"/>
    </row>
    <row r="30281" spans="22:22" x14ac:dyDescent="0.35">
      <c r="V30281" s="71"/>
    </row>
    <row r="30282" spans="22:22" x14ac:dyDescent="0.35">
      <c r="V30282" s="71"/>
    </row>
    <row r="30283" spans="22:22" x14ac:dyDescent="0.35">
      <c r="V30283" s="71"/>
    </row>
    <row r="30284" spans="22:22" x14ac:dyDescent="0.35">
      <c r="V30284" s="71"/>
    </row>
    <row r="30285" spans="22:22" x14ac:dyDescent="0.35">
      <c r="V30285" s="71"/>
    </row>
    <row r="30286" spans="22:22" x14ac:dyDescent="0.35">
      <c r="V30286" s="71"/>
    </row>
    <row r="30287" spans="22:22" x14ac:dyDescent="0.35">
      <c r="V30287" s="71"/>
    </row>
    <row r="30288" spans="22:22" x14ac:dyDescent="0.35">
      <c r="V30288" s="71"/>
    </row>
    <row r="30289" spans="22:22" x14ac:dyDescent="0.35">
      <c r="V30289" s="71"/>
    </row>
    <row r="30290" spans="22:22" x14ac:dyDescent="0.35">
      <c r="V30290" s="71"/>
    </row>
    <row r="30291" spans="22:22" x14ac:dyDescent="0.35">
      <c r="V30291" s="71"/>
    </row>
    <row r="30292" spans="22:22" x14ac:dyDescent="0.35">
      <c r="V30292" s="71"/>
    </row>
    <row r="30293" spans="22:22" x14ac:dyDescent="0.35">
      <c r="V30293" s="71"/>
    </row>
    <row r="30294" spans="22:22" x14ac:dyDescent="0.35">
      <c r="V30294" s="71"/>
    </row>
    <row r="30295" spans="22:22" x14ac:dyDescent="0.35">
      <c r="V30295" s="71"/>
    </row>
    <row r="30296" spans="22:22" x14ac:dyDescent="0.35">
      <c r="V30296" s="71"/>
    </row>
    <row r="30297" spans="22:22" x14ac:dyDescent="0.35">
      <c r="V30297" s="71"/>
    </row>
    <row r="30298" spans="22:22" x14ac:dyDescent="0.35">
      <c r="V30298" s="71"/>
    </row>
    <row r="30299" spans="22:22" x14ac:dyDescent="0.35">
      <c r="V30299" s="71"/>
    </row>
    <row r="30300" spans="22:22" x14ac:dyDescent="0.35">
      <c r="V30300" s="71"/>
    </row>
    <row r="30301" spans="22:22" x14ac:dyDescent="0.35">
      <c r="V30301" s="71"/>
    </row>
    <row r="30302" spans="22:22" x14ac:dyDescent="0.35">
      <c r="V30302" s="71"/>
    </row>
    <row r="30303" spans="22:22" x14ac:dyDescent="0.35">
      <c r="V30303" s="71"/>
    </row>
    <row r="30304" spans="22:22" x14ac:dyDescent="0.35">
      <c r="V30304" s="71"/>
    </row>
    <row r="30305" spans="22:22" x14ac:dyDescent="0.35">
      <c r="V30305" s="71"/>
    </row>
    <row r="30306" spans="22:22" x14ac:dyDescent="0.35">
      <c r="V30306" s="71"/>
    </row>
    <row r="30307" spans="22:22" x14ac:dyDescent="0.35">
      <c r="V30307" s="71"/>
    </row>
    <row r="30308" spans="22:22" x14ac:dyDescent="0.35">
      <c r="V30308" s="71"/>
    </row>
    <row r="30309" spans="22:22" x14ac:dyDescent="0.35">
      <c r="V30309" s="71"/>
    </row>
    <row r="30310" spans="22:22" x14ac:dyDescent="0.35">
      <c r="V30310" s="71"/>
    </row>
    <row r="30311" spans="22:22" x14ac:dyDescent="0.35">
      <c r="V30311" s="71"/>
    </row>
    <row r="30312" spans="22:22" x14ac:dyDescent="0.35">
      <c r="V30312" s="71"/>
    </row>
    <row r="30313" spans="22:22" x14ac:dyDescent="0.35">
      <c r="V30313" s="71"/>
    </row>
    <row r="30314" spans="22:22" x14ac:dyDescent="0.35">
      <c r="V30314" s="71"/>
    </row>
    <row r="30315" spans="22:22" x14ac:dyDescent="0.35">
      <c r="V30315" s="71"/>
    </row>
    <row r="30316" spans="22:22" x14ac:dyDescent="0.35">
      <c r="V30316" s="71"/>
    </row>
    <row r="30317" spans="22:22" x14ac:dyDescent="0.35">
      <c r="V30317" s="71"/>
    </row>
    <row r="30318" spans="22:22" x14ac:dyDescent="0.35">
      <c r="V30318" s="71"/>
    </row>
    <row r="30319" spans="22:22" x14ac:dyDescent="0.35">
      <c r="V30319" s="71"/>
    </row>
    <row r="30320" spans="22:22" x14ac:dyDescent="0.35">
      <c r="V30320" s="71"/>
    </row>
    <row r="30321" spans="22:22" x14ac:dyDescent="0.35">
      <c r="V30321" s="71"/>
    </row>
    <row r="30322" spans="22:22" x14ac:dyDescent="0.35">
      <c r="V30322" s="71"/>
    </row>
    <row r="30323" spans="22:22" x14ac:dyDescent="0.35">
      <c r="V30323" s="71"/>
    </row>
    <row r="30324" spans="22:22" x14ac:dyDescent="0.35">
      <c r="V30324" s="71"/>
    </row>
    <row r="30325" spans="22:22" x14ac:dyDescent="0.35">
      <c r="V30325" s="71"/>
    </row>
    <row r="30326" spans="22:22" x14ac:dyDescent="0.35">
      <c r="V30326" s="71"/>
    </row>
    <row r="30327" spans="22:22" x14ac:dyDescent="0.35">
      <c r="V30327" s="71"/>
    </row>
    <row r="30328" spans="22:22" x14ac:dyDescent="0.35">
      <c r="V30328" s="71"/>
    </row>
    <row r="30329" spans="22:22" x14ac:dyDescent="0.35">
      <c r="V30329" s="71"/>
    </row>
    <row r="30330" spans="22:22" x14ac:dyDescent="0.35">
      <c r="V30330" s="71"/>
    </row>
    <row r="30331" spans="22:22" x14ac:dyDescent="0.35">
      <c r="V30331" s="71"/>
    </row>
    <row r="30332" spans="22:22" x14ac:dyDescent="0.35">
      <c r="V30332" s="71"/>
    </row>
    <row r="30333" spans="22:22" x14ac:dyDescent="0.35">
      <c r="V30333" s="71"/>
    </row>
    <row r="30334" spans="22:22" x14ac:dyDescent="0.35">
      <c r="V30334" s="71"/>
    </row>
    <row r="30335" spans="22:22" x14ac:dyDescent="0.35">
      <c r="V30335" s="71"/>
    </row>
    <row r="30336" spans="22:22" x14ac:dyDescent="0.35">
      <c r="V30336" s="71"/>
    </row>
    <row r="30337" spans="22:22" x14ac:dyDescent="0.35">
      <c r="V30337" s="71"/>
    </row>
    <row r="30338" spans="22:22" x14ac:dyDescent="0.35">
      <c r="V30338" s="71"/>
    </row>
    <row r="30339" spans="22:22" x14ac:dyDescent="0.35">
      <c r="V30339" s="71"/>
    </row>
    <row r="30340" spans="22:22" x14ac:dyDescent="0.35">
      <c r="V30340" s="71"/>
    </row>
    <row r="30341" spans="22:22" x14ac:dyDescent="0.35">
      <c r="V30341" s="71"/>
    </row>
    <row r="30342" spans="22:22" x14ac:dyDescent="0.35">
      <c r="V30342" s="71"/>
    </row>
    <row r="30343" spans="22:22" x14ac:dyDescent="0.35">
      <c r="V30343" s="71"/>
    </row>
    <row r="30344" spans="22:22" x14ac:dyDescent="0.35">
      <c r="V30344" s="71"/>
    </row>
    <row r="30345" spans="22:22" x14ac:dyDescent="0.35">
      <c r="V30345" s="71"/>
    </row>
    <row r="30346" spans="22:22" x14ac:dyDescent="0.35">
      <c r="V30346" s="71"/>
    </row>
    <row r="30347" spans="22:22" x14ac:dyDescent="0.35">
      <c r="V30347" s="71"/>
    </row>
    <row r="30348" spans="22:22" x14ac:dyDescent="0.35">
      <c r="V30348" s="71"/>
    </row>
    <row r="30349" spans="22:22" x14ac:dyDescent="0.35">
      <c r="V30349" s="71"/>
    </row>
    <row r="30350" spans="22:22" x14ac:dyDescent="0.35">
      <c r="V30350" s="71"/>
    </row>
    <row r="30351" spans="22:22" x14ac:dyDescent="0.35">
      <c r="V30351" s="71"/>
    </row>
    <row r="30352" spans="22:22" x14ac:dyDescent="0.35">
      <c r="V30352" s="71"/>
    </row>
    <row r="30353" spans="22:22" x14ac:dyDescent="0.35">
      <c r="V30353" s="71"/>
    </row>
    <row r="30354" spans="22:22" x14ac:dyDescent="0.35">
      <c r="V30354" s="71"/>
    </row>
    <row r="30355" spans="22:22" x14ac:dyDescent="0.35">
      <c r="V30355" s="71"/>
    </row>
    <row r="30356" spans="22:22" x14ac:dyDescent="0.35">
      <c r="V30356" s="71"/>
    </row>
    <row r="30357" spans="22:22" x14ac:dyDescent="0.35">
      <c r="V30357" s="71"/>
    </row>
    <row r="30358" spans="22:22" x14ac:dyDescent="0.35">
      <c r="V30358" s="71"/>
    </row>
    <row r="30359" spans="22:22" x14ac:dyDescent="0.35">
      <c r="V30359" s="71"/>
    </row>
    <row r="30360" spans="22:22" x14ac:dyDescent="0.35">
      <c r="V30360" s="71"/>
    </row>
    <row r="30361" spans="22:22" x14ac:dyDescent="0.35">
      <c r="V30361" s="71"/>
    </row>
    <row r="30362" spans="22:22" x14ac:dyDescent="0.35">
      <c r="V30362" s="71"/>
    </row>
    <row r="30363" spans="22:22" x14ac:dyDescent="0.35">
      <c r="V30363" s="71"/>
    </row>
    <row r="30364" spans="22:22" x14ac:dyDescent="0.35">
      <c r="V30364" s="71"/>
    </row>
    <row r="30365" spans="22:22" x14ac:dyDescent="0.35">
      <c r="V30365" s="71"/>
    </row>
    <row r="30366" spans="22:22" x14ac:dyDescent="0.35">
      <c r="V30366" s="71"/>
    </row>
    <row r="30367" spans="22:22" x14ac:dyDescent="0.35">
      <c r="V30367" s="71"/>
    </row>
    <row r="30368" spans="22:22" x14ac:dyDescent="0.35">
      <c r="V30368" s="71"/>
    </row>
    <row r="30369" spans="22:22" x14ac:dyDescent="0.35">
      <c r="V30369" s="71"/>
    </row>
    <row r="30370" spans="22:22" x14ac:dyDescent="0.35">
      <c r="V30370" s="71"/>
    </row>
    <row r="30371" spans="22:22" x14ac:dyDescent="0.35">
      <c r="V30371" s="71"/>
    </row>
    <row r="30372" spans="22:22" x14ac:dyDescent="0.35">
      <c r="V30372" s="71"/>
    </row>
    <row r="30373" spans="22:22" x14ac:dyDescent="0.35">
      <c r="V30373" s="71"/>
    </row>
    <row r="30374" spans="22:22" x14ac:dyDescent="0.35">
      <c r="V30374" s="71"/>
    </row>
    <row r="30375" spans="22:22" x14ac:dyDescent="0.35">
      <c r="V30375" s="71"/>
    </row>
    <row r="30376" spans="22:22" x14ac:dyDescent="0.35">
      <c r="V30376" s="71"/>
    </row>
    <row r="30377" spans="22:22" x14ac:dyDescent="0.35">
      <c r="V30377" s="71"/>
    </row>
    <row r="30378" spans="22:22" x14ac:dyDescent="0.35">
      <c r="V30378" s="71"/>
    </row>
    <row r="30379" spans="22:22" x14ac:dyDescent="0.35">
      <c r="V30379" s="71"/>
    </row>
    <row r="30380" spans="22:22" x14ac:dyDescent="0.35">
      <c r="V30380" s="71"/>
    </row>
    <row r="30381" spans="22:22" x14ac:dyDescent="0.35">
      <c r="V30381" s="71"/>
    </row>
    <row r="30382" spans="22:22" x14ac:dyDescent="0.35">
      <c r="V30382" s="71"/>
    </row>
    <row r="30383" spans="22:22" x14ac:dyDescent="0.35">
      <c r="V30383" s="71"/>
    </row>
    <row r="30384" spans="22:22" x14ac:dyDescent="0.35">
      <c r="V30384" s="71"/>
    </row>
    <row r="30385" spans="22:22" x14ac:dyDescent="0.35">
      <c r="V30385" s="71"/>
    </row>
    <row r="30386" spans="22:22" x14ac:dyDescent="0.35">
      <c r="V30386" s="71"/>
    </row>
    <row r="30387" spans="22:22" x14ac:dyDescent="0.35">
      <c r="V30387" s="71"/>
    </row>
    <row r="30388" spans="22:22" x14ac:dyDescent="0.35">
      <c r="V30388" s="71"/>
    </row>
    <row r="30389" spans="22:22" x14ac:dyDescent="0.35">
      <c r="V30389" s="71"/>
    </row>
    <row r="30390" spans="22:22" x14ac:dyDescent="0.35">
      <c r="V30390" s="71"/>
    </row>
    <row r="30391" spans="22:22" x14ac:dyDescent="0.35">
      <c r="V30391" s="71"/>
    </row>
    <row r="30392" spans="22:22" x14ac:dyDescent="0.35">
      <c r="V30392" s="71"/>
    </row>
    <row r="30393" spans="22:22" x14ac:dyDescent="0.35">
      <c r="V30393" s="71"/>
    </row>
    <row r="30394" spans="22:22" x14ac:dyDescent="0.35">
      <c r="V30394" s="71"/>
    </row>
    <row r="30395" spans="22:22" x14ac:dyDescent="0.35">
      <c r="V30395" s="71"/>
    </row>
    <row r="30396" spans="22:22" x14ac:dyDescent="0.35">
      <c r="V30396" s="71"/>
    </row>
    <row r="30397" spans="22:22" x14ac:dyDescent="0.35">
      <c r="V30397" s="71"/>
    </row>
    <row r="30398" spans="22:22" x14ac:dyDescent="0.35">
      <c r="V30398" s="71"/>
    </row>
    <row r="30399" spans="22:22" x14ac:dyDescent="0.35">
      <c r="V30399" s="71"/>
    </row>
    <row r="30400" spans="22:22" x14ac:dyDescent="0.35">
      <c r="V30400" s="71"/>
    </row>
    <row r="30401" spans="22:22" x14ac:dyDescent="0.35">
      <c r="V30401" s="71"/>
    </row>
    <row r="30402" spans="22:22" x14ac:dyDescent="0.35">
      <c r="V30402" s="71"/>
    </row>
    <row r="30403" spans="22:22" x14ac:dyDescent="0.35">
      <c r="V30403" s="71"/>
    </row>
    <row r="30404" spans="22:22" x14ac:dyDescent="0.35">
      <c r="V30404" s="71"/>
    </row>
    <row r="30405" spans="22:22" x14ac:dyDescent="0.35">
      <c r="V30405" s="71"/>
    </row>
    <row r="30406" spans="22:22" x14ac:dyDescent="0.35">
      <c r="V30406" s="71"/>
    </row>
    <row r="30407" spans="22:22" x14ac:dyDescent="0.35">
      <c r="V30407" s="71"/>
    </row>
    <row r="30408" spans="22:22" x14ac:dyDescent="0.35">
      <c r="V30408" s="71"/>
    </row>
    <row r="30409" spans="22:22" x14ac:dyDescent="0.35">
      <c r="V30409" s="71"/>
    </row>
    <row r="30410" spans="22:22" x14ac:dyDescent="0.35">
      <c r="V30410" s="71"/>
    </row>
    <row r="30411" spans="22:22" x14ac:dyDescent="0.35">
      <c r="V30411" s="71"/>
    </row>
    <row r="30412" spans="22:22" x14ac:dyDescent="0.35">
      <c r="V30412" s="71"/>
    </row>
    <row r="30413" spans="22:22" x14ac:dyDescent="0.35">
      <c r="V30413" s="71"/>
    </row>
    <row r="30414" spans="22:22" x14ac:dyDescent="0.35">
      <c r="V30414" s="71"/>
    </row>
    <row r="30415" spans="22:22" x14ac:dyDescent="0.35">
      <c r="V30415" s="71"/>
    </row>
    <row r="30416" spans="22:22" x14ac:dyDescent="0.35">
      <c r="V30416" s="71"/>
    </row>
    <row r="30417" spans="22:22" x14ac:dyDescent="0.35">
      <c r="V30417" s="71"/>
    </row>
    <row r="30418" spans="22:22" x14ac:dyDescent="0.35">
      <c r="V30418" s="71"/>
    </row>
    <row r="30419" spans="22:22" x14ac:dyDescent="0.35">
      <c r="V30419" s="71"/>
    </row>
    <row r="30420" spans="22:22" x14ac:dyDescent="0.35">
      <c r="V30420" s="71"/>
    </row>
    <row r="30421" spans="22:22" x14ac:dyDescent="0.35">
      <c r="V30421" s="71"/>
    </row>
    <row r="30422" spans="22:22" x14ac:dyDescent="0.35">
      <c r="V30422" s="71"/>
    </row>
    <row r="30423" spans="22:22" x14ac:dyDescent="0.35">
      <c r="V30423" s="71"/>
    </row>
    <row r="30424" spans="22:22" x14ac:dyDescent="0.35">
      <c r="V30424" s="71"/>
    </row>
    <row r="30425" spans="22:22" x14ac:dyDescent="0.35">
      <c r="V30425" s="71"/>
    </row>
    <row r="30426" spans="22:22" x14ac:dyDescent="0.35">
      <c r="V30426" s="71"/>
    </row>
    <row r="30427" spans="22:22" x14ac:dyDescent="0.35">
      <c r="V30427" s="71"/>
    </row>
    <row r="30428" spans="22:22" x14ac:dyDescent="0.35">
      <c r="V30428" s="71"/>
    </row>
    <row r="30429" spans="22:22" x14ac:dyDescent="0.35">
      <c r="V30429" s="71"/>
    </row>
    <row r="30430" spans="22:22" x14ac:dyDescent="0.35">
      <c r="V30430" s="71"/>
    </row>
    <row r="30431" spans="22:22" x14ac:dyDescent="0.35">
      <c r="V30431" s="71"/>
    </row>
    <row r="30432" spans="22:22" x14ac:dyDescent="0.35">
      <c r="V30432" s="71"/>
    </row>
    <row r="30433" spans="22:22" x14ac:dyDescent="0.35">
      <c r="V30433" s="71"/>
    </row>
    <row r="30434" spans="22:22" x14ac:dyDescent="0.35">
      <c r="V30434" s="71"/>
    </row>
    <row r="30435" spans="22:22" x14ac:dyDescent="0.35">
      <c r="V30435" s="71"/>
    </row>
    <row r="30436" spans="22:22" x14ac:dyDescent="0.35">
      <c r="V30436" s="71"/>
    </row>
    <row r="30437" spans="22:22" x14ac:dyDescent="0.35">
      <c r="V30437" s="71"/>
    </row>
    <row r="30438" spans="22:22" x14ac:dyDescent="0.35">
      <c r="V30438" s="71"/>
    </row>
    <row r="30439" spans="22:22" x14ac:dyDescent="0.35">
      <c r="V30439" s="71"/>
    </row>
    <row r="30440" spans="22:22" x14ac:dyDescent="0.35">
      <c r="V30440" s="71"/>
    </row>
    <row r="30441" spans="22:22" x14ac:dyDescent="0.35">
      <c r="V30441" s="71"/>
    </row>
    <row r="30442" spans="22:22" x14ac:dyDescent="0.35">
      <c r="V30442" s="71"/>
    </row>
    <row r="30443" spans="22:22" x14ac:dyDescent="0.35">
      <c r="V30443" s="71"/>
    </row>
    <row r="30444" spans="22:22" x14ac:dyDescent="0.35">
      <c r="V30444" s="71"/>
    </row>
    <row r="30445" spans="22:22" x14ac:dyDescent="0.35">
      <c r="V30445" s="71"/>
    </row>
    <row r="30446" spans="22:22" x14ac:dyDescent="0.35">
      <c r="V30446" s="71"/>
    </row>
    <row r="30447" spans="22:22" x14ac:dyDescent="0.35">
      <c r="V30447" s="71"/>
    </row>
    <row r="30448" spans="22:22" x14ac:dyDescent="0.35">
      <c r="V30448" s="71"/>
    </row>
    <row r="30449" spans="22:22" x14ac:dyDescent="0.35">
      <c r="V30449" s="71"/>
    </row>
    <row r="30450" spans="22:22" x14ac:dyDescent="0.35">
      <c r="V30450" s="71"/>
    </row>
    <row r="30451" spans="22:22" x14ac:dyDescent="0.35">
      <c r="V30451" s="71"/>
    </row>
    <row r="30452" spans="22:22" x14ac:dyDescent="0.35">
      <c r="V30452" s="71"/>
    </row>
    <row r="30453" spans="22:22" x14ac:dyDescent="0.35">
      <c r="V30453" s="71"/>
    </row>
    <row r="30454" spans="22:22" x14ac:dyDescent="0.35">
      <c r="V30454" s="71"/>
    </row>
    <row r="30455" spans="22:22" x14ac:dyDescent="0.35">
      <c r="V30455" s="71"/>
    </row>
    <row r="30456" spans="22:22" x14ac:dyDescent="0.35">
      <c r="V30456" s="71"/>
    </row>
    <row r="30457" spans="22:22" x14ac:dyDescent="0.35">
      <c r="V30457" s="71"/>
    </row>
    <row r="30458" spans="22:22" x14ac:dyDescent="0.35">
      <c r="V30458" s="71"/>
    </row>
    <row r="30459" spans="22:22" x14ac:dyDescent="0.35">
      <c r="V30459" s="71"/>
    </row>
    <row r="30460" spans="22:22" x14ac:dyDescent="0.35">
      <c r="V30460" s="71"/>
    </row>
    <row r="30461" spans="22:22" x14ac:dyDescent="0.35">
      <c r="V30461" s="71"/>
    </row>
    <row r="30462" spans="22:22" x14ac:dyDescent="0.35">
      <c r="V30462" s="71"/>
    </row>
    <row r="30463" spans="22:22" x14ac:dyDescent="0.35">
      <c r="V30463" s="71"/>
    </row>
    <row r="30464" spans="22:22" x14ac:dyDescent="0.35">
      <c r="V30464" s="71"/>
    </row>
    <row r="30465" spans="22:22" x14ac:dyDescent="0.35">
      <c r="V30465" s="71"/>
    </row>
    <row r="30466" spans="22:22" x14ac:dyDescent="0.35">
      <c r="V30466" s="71"/>
    </row>
    <row r="30467" spans="22:22" x14ac:dyDescent="0.35">
      <c r="V30467" s="71"/>
    </row>
    <row r="30468" spans="22:22" x14ac:dyDescent="0.35">
      <c r="V30468" s="71"/>
    </row>
    <row r="30469" spans="22:22" x14ac:dyDescent="0.35">
      <c r="V30469" s="71"/>
    </row>
    <row r="30470" spans="22:22" x14ac:dyDescent="0.35">
      <c r="V30470" s="71"/>
    </row>
    <row r="30471" spans="22:22" x14ac:dyDescent="0.35">
      <c r="V30471" s="71"/>
    </row>
    <row r="30472" spans="22:22" x14ac:dyDescent="0.35">
      <c r="V30472" s="71"/>
    </row>
    <row r="30473" spans="22:22" x14ac:dyDescent="0.35">
      <c r="V30473" s="71"/>
    </row>
    <row r="30474" spans="22:22" x14ac:dyDescent="0.35">
      <c r="V30474" s="71"/>
    </row>
    <row r="30475" spans="22:22" x14ac:dyDescent="0.35">
      <c r="V30475" s="71"/>
    </row>
    <row r="30476" spans="22:22" x14ac:dyDescent="0.35">
      <c r="V30476" s="71"/>
    </row>
    <row r="30477" spans="22:22" x14ac:dyDescent="0.35">
      <c r="V30477" s="71"/>
    </row>
    <row r="30478" spans="22:22" x14ac:dyDescent="0.35">
      <c r="V30478" s="71"/>
    </row>
    <row r="30479" spans="22:22" x14ac:dyDescent="0.35">
      <c r="V30479" s="71"/>
    </row>
    <row r="30480" spans="22:22" x14ac:dyDescent="0.35">
      <c r="V30480" s="71"/>
    </row>
    <row r="30481" spans="22:22" x14ac:dyDescent="0.35">
      <c r="V30481" s="71"/>
    </row>
    <row r="30482" spans="22:22" x14ac:dyDescent="0.35">
      <c r="V30482" s="71"/>
    </row>
    <row r="30483" spans="22:22" x14ac:dyDescent="0.35">
      <c r="V30483" s="71"/>
    </row>
    <row r="30484" spans="22:22" x14ac:dyDescent="0.35">
      <c r="V30484" s="71"/>
    </row>
    <row r="30485" spans="22:22" x14ac:dyDescent="0.35">
      <c r="V30485" s="71"/>
    </row>
    <row r="30486" spans="22:22" x14ac:dyDescent="0.35">
      <c r="V30486" s="71"/>
    </row>
    <row r="30487" spans="22:22" x14ac:dyDescent="0.35">
      <c r="V30487" s="71"/>
    </row>
    <row r="30488" spans="22:22" x14ac:dyDescent="0.35">
      <c r="V30488" s="71"/>
    </row>
    <row r="30489" spans="22:22" x14ac:dyDescent="0.35">
      <c r="V30489" s="71"/>
    </row>
    <row r="30490" spans="22:22" x14ac:dyDescent="0.35">
      <c r="V30490" s="71"/>
    </row>
    <row r="30491" spans="22:22" x14ac:dyDescent="0.35">
      <c r="V30491" s="71"/>
    </row>
    <row r="30492" spans="22:22" x14ac:dyDescent="0.35">
      <c r="V30492" s="71"/>
    </row>
    <row r="30493" spans="22:22" x14ac:dyDescent="0.35">
      <c r="V30493" s="71"/>
    </row>
    <row r="30494" spans="22:22" x14ac:dyDescent="0.35">
      <c r="V30494" s="71"/>
    </row>
    <row r="30495" spans="22:22" x14ac:dyDescent="0.35">
      <c r="V30495" s="71"/>
    </row>
    <row r="30496" spans="22:22" x14ac:dyDescent="0.35">
      <c r="V30496" s="71"/>
    </row>
    <row r="30497" spans="22:22" x14ac:dyDescent="0.35">
      <c r="V30497" s="71"/>
    </row>
    <row r="30498" spans="22:22" x14ac:dyDescent="0.35">
      <c r="V30498" s="71"/>
    </row>
    <row r="30499" spans="22:22" x14ac:dyDescent="0.35">
      <c r="V30499" s="71"/>
    </row>
    <row r="30500" spans="22:22" x14ac:dyDescent="0.35">
      <c r="V30500" s="71"/>
    </row>
    <row r="30501" spans="22:22" x14ac:dyDescent="0.35">
      <c r="V30501" s="71"/>
    </row>
    <row r="30502" spans="22:22" x14ac:dyDescent="0.35">
      <c r="V30502" s="71"/>
    </row>
    <row r="30503" spans="22:22" x14ac:dyDescent="0.35">
      <c r="V30503" s="71"/>
    </row>
    <row r="30504" spans="22:22" x14ac:dyDescent="0.35">
      <c r="V30504" s="71"/>
    </row>
    <row r="30505" spans="22:22" x14ac:dyDescent="0.35">
      <c r="V30505" s="71"/>
    </row>
    <row r="30506" spans="22:22" x14ac:dyDescent="0.35">
      <c r="V30506" s="71"/>
    </row>
    <row r="30507" spans="22:22" x14ac:dyDescent="0.35">
      <c r="V30507" s="71"/>
    </row>
    <row r="30508" spans="22:22" x14ac:dyDescent="0.35">
      <c r="V30508" s="71"/>
    </row>
    <row r="30509" spans="22:22" x14ac:dyDescent="0.35">
      <c r="V30509" s="71"/>
    </row>
    <row r="30510" spans="22:22" x14ac:dyDescent="0.35">
      <c r="V30510" s="71"/>
    </row>
    <row r="30511" spans="22:22" x14ac:dyDescent="0.35">
      <c r="V30511" s="71"/>
    </row>
    <row r="30512" spans="22:22" x14ac:dyDescent="0.35">
      <c r="V30512" s="71"/>
    </row>
    <row r="30513" spans="22:22" x14ac:dyDescent="0.35">
      <c r="V30513" s="71"/>
    </row>
    <row r="30514" spans="22:22" x14ac:dyDescent="0.35">
      <c r="V30514" s="71"/>
    </row>
    <row r="30515" spans="22:22" x14ac:dyDescent="0.35">
      <c r="V30515" s="71"/>
    </row>
    <row r="30516" spans="22:22" x14ac:dyDescent="0.35">
      <c r="V30516" s="71"/>
    </row>
    <row r="30517" spans="22:22" x14ac:dyDescent="0.35">
      <c r="V30517" s="71"/>
    </row>
    <row r="30518" spans="22:22" x14ac:dyDescent="0.35">
      <c r="V30518" s="71"/>
    </row>
    <row r="30519" spans="22:22" x14ac:dyDescent="0.35">
      <c r="V30519" s="71"/>
    </row>
    <row r="30520" spans="22:22" x14ac:dyDescent="0.35">
      <c r="V30520" s="71"/>
    </row>
    <row r="30521" spans="22:22" x14ac:dyDescent="0.35">
      <c r="V30521" s="71"/>
    </row>
    <row r="30522" spans="22:22" x14ac:dyDescent="0.35">
      <c r="V30522" s="71"/>
    </row>
    <row r="30523" spans="22:22" x14ac:dyDescent="0.35">
      <c r="V30523" s="71"/>
    </row>
    <row r="30524" spans="22:22" x14ac:dyDescent="0.35">
      <c r="V30524" s="71"/>
    </row>
    <row r="30525" spans="22:22" x14ac:dyDescent="0.35">
      <c r="V30525" s="71"/>
    </row>
    <row r="30526" spans="22:22" x14ac:dyDescent="0.35">
      <c r="V30526" s="71"/>
    </row>
    <row r="30527" spans="22:22" x14ac:dyDescent="0.35">
      <c r="V30527" s="71"/>
    </row>
    <row r="30528" spans="22:22" x14ac:dyDescent="0.35">
      <c r="V30528" s="71"/>
    </row>
    <row r="30529" spans="22:22" x14ac:dyDescent="0.35">
      <c r="V30529" s="71"/>
    </row>
    <row r="30530" spans="22:22" x14ac:dyDescent="0.35">
      <c r="V30530" s="71"/>
    </row>
    <row r="30531" spans="22:22" x14ac:dyDescent="0.35">
      <c r="V30531" s="71"/>
    </row>
    <row r="30532" spans="22:22" x14ac:dyDescent="0.35">
      <c r="V30532" s="71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  <row r="52973" spans="22:22" x14ac:dyDescent="0.35">
      <c r="V52973" s="17"/>
    </row>
    <row r="52974" spans="22:22" x14ac:dyDescent="0.35">
      <c r="V52974" s="17"/>
    </row>
    <row r="52975" spans="22:22" x14ac:dyDescent="0.35">
      <c r="V52975" s="17"/>
    </row>
    <row r="52976" spans="22:22" x14ac:dyDescent="0.35">
      <c r="V52976" s="17"/>
    </row>
    <row r="52977" spans="22:22" x14ac:dyDescent="0.35">
      <c r="V52977" s="17"/>
    </row>
    <row r="52978" spans="22:22" x14ac:dyDescent="0.35">
      <c r="V52978" s="17"/>
    </row>
    <row r="52979" spans="22:22" x14ac:dyDescent="0.35">
      <c r="V52979" s="17"/>
    </row>
    <row r="52980" spans="22:22" x14ac:dyDescent="0.35">
      <c r="V52980" s="17"/>
    </row>
    <row r="52981" spans="22:22" x14ac:dyDescent="0.35">
      <c r="V52981" s="17"/>
    </row>
    <row r="52982" spans="22:22" x14ac:dyDescent="0.35">
      <c r="V52982" s="17"/>
    </row>
    <row r="52983" spans="22:22" x14ac:dyDescent="0.35">
      <c r="V52983" s="17"/>
    </row>
    <row r="52984" spans="22:22" x14ac:dyDescent="0.35">
      <c r="V52984" s="17"/>
    </row>
    <row r="52985" spans="22:22" x14ac:dyDescent="0.35">
      <c r="V52985" s="17"/>
    </row>
    <row r="52986" spans="22:22" x14ac:dyDescent="0.35">
      <c r="V52986" s="17"/>
    </row>
    <row r="52987" spans="22:22" x14ac:dyDescent="0.35">
      <c r="V52987" s="17"/>
    </row>
    <row r="52988" spans="22:22" x14ac:dyDescent="0.35">
      <c r="V52988" s="17"/>
    </row>
    <row r="52989" spans="22:22" x14ac:dyDescent="0.35">
      <c r="V52989" s="17"/>
    </row>
    <row r="52990" spans="22:22" x14ac:dyDescent="0.35">
      <c r="V52990" s="17"/>
    </row>
    <row r="52991" spans="22:22" x14ac:dyDescent="0.35">
      <c r="V52991" s="17"/>
    </row>
    <row r="52992" spans="22:22" x14ac:dyDescent="0.35">
      <c r="V52992" s="17"/>
    </row>
    <row r="52993" spans="22:22" x14ac:dyDescent="0.35">
      <c r="V52993" s="17"/>
    </row>
    <row r="52994" spans="22:22" x14ac:dyDescent="0.35">
      <c r="V52994" s="17"/>
    </row>
    <row r="52995" spans="22:22" x14ac:dyDescent="0.35">
      <c r="V52995" s="17"/>
    </row>
    <row r="52996" spans="22:22" x14ac:dyDescent="0.35">
      <c r="V52996" s="17"/>
    </row>
    <row r="52997" spans="22:22" x14ac:dyDescent="0.35">
      <c r="V52997" s="17"/>
    </row>
    <row r="52998" spans="22:22" x14ac:dyDescent="0.35">
      <c r="V52998" s="17"/>
    </row>
    <row r="52999" spans="22:22" x14ac:dyDescent="0.35">
      <c r="V52999" s="17"/>
    </row>
    <row r="53000" spans="22:22" x14ac:dyDescent="0.35">
      <c r="V53000" s="17"/>
    </row>
    <row r="53001" spans="22:22" x14ac:dyDescent="0.35">
      <c r="V53001" s="17"/>
    </row>
    <row r="53002" spans="22:22" x14ac:dyDescent="0.35">
      <c r="V53002" s="17"/>
    </row>
    <row r="53003" spans="22:22" x14ac:dyDescent="0.35">
      <c r="V53003" s="17"/>
    </row>
    <row r="53004" spans="22:22" x14ac:dyDescent="0.35">
      <c r="V53004" s="17"/>
    </row>
    <row r="53005" spans="22:22" x14ac:dyDescent="0.35">
      <c r="V53005" s="17"/>
    </row>
    <row r="53006" spans="22:22" x14ac:dyDescent="0.35">
      <c r="V53006" s="17"/>
    </row>
    <row r="53007" spans="22:22" x14ac:dyDescent="0.35">
      <c r="V53007" s="17"/>
    </row>
    <row r="53008" spans="22:22" x14ac:dyDescent="0.35">
      <c r="V53008" s="17"/>
    </row>
    <row r="53009" spans="22:22" x14ac:dyDescent="0.35">
      <c r="V53009" s="17"/>
    </row>
    <row r="53010" spans="22:22" x14ac:dyDescent="0.35">
      <c r="V53010" s="17"/>
    </row>
    <row r="53011" spans="22:22" x14ac:dyDescent="0.35">
      <c r="V53011" s="17"/>
    </row>
    <row r="53012" spans="22:22" x14ac:dyDescent="0.35">
      <c r="V53012" s="17"/>
    </row>
    <row r="53013" spans="22:22" x14ac:dyDescent="0.35">
      <c r="V53013" s="17"/>
    </row>
    <row r="53014" spans="22:22" x14ac:dyDescent="0.35">
      <c r="V53014" s="17"/>
    </row>
    <row r="53015" spans="22:22" x14ac:dyDescent="0.35">
      <c r="V53015" s="17"/>
    </row>
    <row r="53016" spans="22:22" x14ac:dyDescent="0.35">
      <c r="V53016" s="17"/>
    </row>
    <row r="53017" spans="22:22" x14ac:dyDescent="0.35">
      <c r="V53017" s="17"/>
    </row>
    <row r="53018" spans="22:22" x14ac:dyDescent="0.35">
      <c r="V53018" s="17"/>
    </row>
    <row r="53019" spans="22:22" x14ac:dyDescent="0.35">
      <c r="V53019" s="17"/>
    </row>
    <row r="53020" spans="22:22" x14ac:dyDescent="0.35">
      <c r="V53020" s="17"/>
    </row>
    <row r="53021" spans="22:22" x14ac:dyDescent="0.35">
      <c r="V53021" s="17"/>
    </row>
    <row r="53022" spans="22:22" x14ac:dyDescent="0.35">
      <c r="V53022" s="17"/>
    </row>
    <row r="53023" spans="22:22" x14ac:dyDescent="0.35">
      <c r="V53023" s="17"/>
    </row>
    <row r="53024" spans="22:22" x14ac:dyDescent="0.35">
      <c r="V53024" s="17"/>
    </row>
    <row r="53025" spans="22:22" x14ac:dyDescent="0.35">
      <c r="V53025" s="17"/>
    </row>
    <row r="53026" spans="22:22" x14ac:dyDescent="0.35">
      <c r="V53026" s="17"/>
    </row>
    <row r="53027" spans="22:22" x14ac:dyDescent="0.35">
      <c r="V53027" s="17"/>
    </row>
    <row r="53028" spans="22:22" x14ac:dyDescent="0.35">
      <c r="V53028" s="17"/>
    </row>
    <row r="53029" spans="22:22" x14ac:dyDescent="0.35">
      <c r="V53029" s="17"/>
    </row>
    <row r="53030" spans="22:22" x14ac:dyDescent="0.35">
      <c r="V53030" s="17"/>
    </row>
    <row r="53031" spans="22:22" x14ac:dyDescent="0.35">
      <c r="V53031" s="17"/>
    </row>
    <row r="53032" spans="22:22" x14ac:dyDescent="0.35">
      <c r="V53032" s="17"/>
    </row>
    <row r="53033" spans="22:22" x14ac:dyDescent="0.35">
      <c r="V53033" s="17"/>
    </row>
    <row r="53034" spans="22:22" x14ac:dyDescent="0.35">
      <c r="V53034" s="17"/>
    </row>
    <row r="53035" spans="22:22" x14ac:dyDescent="0.35">
      <c r="V53035" s="17"/>
    </row>
    <row r="53036" spans="22:22" x14ac:dyDescent="0.35">
      <c r="V53036" s="17"/>
    </row>
    <row r="53037" spans="22:22" x14ac:dyDescent="0.35">
      <c r="V53037" s="17"/>
    </row>
    <row r="53038" spans="22:22" x14ac:dyDescent="0.35">
      <c r="V53038" s="17"/>
    </row>
    <row r="53039" spans="22:22" x14ac:dyDescent="0.35">
      <c r="V53039" s="17"/>
    </row>
    <row r="53040" spans="22:22" x14ac:dyDescent="0.35">
      <c r="V53040" s="17"/>
    </row>
    <row r="53041" spans="22:22" x14ac:dyDescent="0.35">
      <c r="V53041" s="17"/>
    </row>
    <row r="53042" spans="22:22" x14ac:dyDescent="0.35">
      <c r="V53042" s="17"/>
    </row>
    <row r="53043" spans="22:22" x14ac:dyDescent="0.35">
      <c r="V53043" s="17"/>
    </row>
    <row r="53044" spans="22:22" x14ac:dyDescent="0.35">
      <c r="V53044" s="17"/>
    </row>
    <row r="53045" spans="22:22" x14ac:dyDescent="0.35">
      <c r="V53045" s="17"/>
    </row>
    <row r="53046" spans="22:22" x14ac:dyDescent="0.35">
      <c r="V53046" s="17"/>
    </row>
    <row r="53047" spans="22:22" x14ac:dyDescent="0.35">
      <c r="V53047" s="17"/>
    </row>
    <row r="53048" spans="22:22" x14ac:dyDescent="0.35">
      <c r="V53048" s="17"/>
    </row>
    <row r="53049" spans="22:22" x14ac:dyDescent="0.35">
      <c r="V53049" s="17"/>
    </row>
    <row r="53050" spans="22:22" x14ac:dyDescent="0.35">
      <c r="V53050" s="17"/>
    </row>
    <row r="53051" spans="22:22" x14ac:dyDescent="0.35">
      <c r="V53051" s="17"/>
    </row>
    <row r="53052" spans="22:22" x14ac:dyDescent="0.35">
      <c r="V53052" s="17"/>
    </row>
    <row r="53053" spans="22:22" x14ac:dyDescent="0.35">
      <c r="V53053" s="17"/>
    </row>
    <row r="53054" spans="22:22" x14ac:dyDescent="0.35">
      <c r="V53054" s="17"/>
    </row>
    <row r="53055" spans="22:22" x14ac:dyDescent="0.35">
      <c r="V53055" s="17"/>
    </row>
    <row r="53056" spans="22:22" x14ac:dyDescent="0.35">
      <c r="V53056" s="17"/>
    </row>
    <row r="53057" spans="22:22" x14ac:dyDescent="0.35">
      <c r="V53057" s="17"/>
    </row>
    <row r="53058" spans="22:22" x14ac:dyDescent="0.35">
      <c r="V53058" s="17"/>
    </row>
    <row r="53059" spans="22:22" x14ac:dyDescent="0.35">
      <c r="V53059" s="17"/>
    </row>
    <row r="53060" spans="22:22" x14ac:dyDescent="0.35">
      <c r="V53060" s="17"/>
    </row>
    <row r="53061" spans="22:22" x14ac:dyDescent="0.35">
      <c r="V53061" s="17"/>
    </row>
    <row r="53062" spans="22:22" x14ac:dyDescent="0.35">
      <c r="V53062" s="17"/>
    </row>
    <row r="53063" spans="22:22" x14ac:dyDescent="0.35">
      <c r="V53063" s="17"/>
    </row>
    <row r="53064" spans="22:22" x14ac:dyDescent="0.35">
      <c r="V53064" s="17"/>
    </row>
    <row r="53065" spans="22:22" x14ac:dyDescent="0.35">
      <c r="V53065" s="17"/>
    </row>
    <row r="53066" spans="22:22" x14ac:dyDescent="0.35">
      <c r="V53066" s="17"/>
    </row>
    <row r="53067" spans="22:22" x14ac:dyDescent="0.35">
      <c r="V53067" s="17"/>
    </row>
    <row r="53068" spans="22:22" x14ac:dyDescent="0.35">
      <c r="V53068" s="17"/>
    </row>
    <row r="53069" spans="22:22" x14ac:dyDescent="0.35">
      <c r="V53069" s="17"/>
    </row>
    <row r="53070" spans="22:22" x14ac:dyDescent="0.35">
      <c r="V53070" s="17"/>
    </row>
    <row r="53071" spans="22:22" x14ac:dyDescent="0.35">
      <c r="V53071" s="17"/>
    </row>
    <row r="53072" spans="22:22" x14ac:dyDescent="0.35">
      <c r="V53072" s="17"/>
    </row>
    <row r="53073" spans="22:22" x14ac:dyDescent="0.35">
      <c r="V53073" s="17"/>
    </row>
    <row r="53074" spans="22:22" x14ac:dyDescent="0.35">
      <c r="V53074" s="17"/>
    </row>
    <row r="53075" spans="22:22" x14ac:dyDescent="0.35">
      <c r="V53075" s="17"/>
    </row>
    <row r="53076" spans="22:22" x14ac:dyDescent="0.35">
      <c r="V53076" s="17"/>
    </row>
    <row r="53077" spans="22:22" x14ac:dyDescent="0.35">
      <c r="V53077" s="17"/>
    </row>
    <row r="53078" spans="22:22" x14ac:dyDescent="0.35">
      <c r="V53078" s="17"/>
    </row>
    <row r="53079" spans="22:22" x14ac:dyDescent="0.35">
      <c r="V53079" s="17"/>
    </row>
    <row r="53080" spans="22:22" x14ac:dyDescent="0.35">
      <c r="V53080" s="17"/>
    </row>
    <row r="53081" spans="22:22" x14ac:dyDescent="0.35">
      <c r="V53081" s="17"/>
    </row>
    <row r="53082" spans="22:22" x14ac:dyDescent="0.35">
      <c r="V53082" s="17"/>
    </row>
    <row r="53083" spans="22:22" x14ac:dyDescent="0.35">
      <c r="V53083" s="17"/>
    </row>
    <row r="53084" spans="22:22" x14ac:dyDescent="0.35">
      <c r="V53084" s="17"/>
    </row>
    <row r="53085" spans="22:22" x14ac:dyDescent="0.35">
      <c r="V53085" s="17"/>
    </row>
    <row r="53086" spans="22:22" x14ac:dyDescent="0.35">
      <c r="V53086" s="17"/>
    </row>
    <row r="53087" spans="22:22" x14ac:dyDescent="0.35">
      <c r="V53087" s="17"/>
    </row>
    <row r="53088" spans="22:22" x14ac:dyDescent="0.35">
      <c r="V53088" s="17"/>
    </row>
    <row r="53089" spans="22:22" x14ac:dyDescent="0.35">
      <c r="V53089" s="17"/>
    </row>
    <row r="53090" spans="22:22" x14ac:dyDescent="0.35">
      <c r="V53090" s="17"/>
    </row>
    <row r="53091" spans="22:22" x14ac:dyDescent="0.35">
      <c r="V53091" s="17"/>
    </row>
    <row r="53092" spans="22:22" x14ac:dyDescent="0.35">
      <c r="V53092" s="17"/>
    </row>
    <row r="53093" spans="22:22" x14ac:dyDescent="0.35">
      <c r="V53093" s="17"/>
    </row>
    <row r="53094" spans="22:22" x14ac:dyDescent="0.35">
      <c r="V53094" s="17"/>
    </row>
    <row r="53095" spans="22:22" x14ac:dyDescent="0.35">
      <c r="V53095" s="17"/>
    </row>
    <row r="53096" spans="22:22" x14ac:dyDescent="0.35">
      <c r="V53096" s="17"/>
    </row>
    <row r="53097" spans="22:22" x14ac:dyDescent="0.35">
      <c r="V53097" s="17"/>
    </row>
    <row r="53098" spans="22:22" x14ac:dyDescent="0.35">
      <c r="V53098" s="17"/>
    </row>
    <row r="53099" spans="22:22" x14ac:dyDescent="0.35">
      <c r="V53099" s="17"/>
    </row>
    <row r="53100" spans="22:22" x14ac:dyDescent="0.35">
      <c r="V53100" s="17"/>
    </row>
    <row r="53101" spans="22:22" x14ac:dyDescent="0.35">
      <c r="V53101" s="17"/>
    </row>
    <row r="53102" spans="22:22" x14ac:dyDescent="0.35">
      <c r="V53102" s="17"/>
    </row>
    <row r="53103" spans="22:22" x14ac:dyDescent="0.35">
      <c r="V53103" s="17"/>
    </row>
    <row r="53104" spans="22:22" x14ac:dyDescent="0.35">
      <c r="V53104" s="17"/>
    </row>
    <row r="53105" spans="22:22" x14ac:dyDescent="0.35">
      <c r="V53105" s="17"/>
    </row>
    <row r="53106" spans="22:22" x14ac:dyDescent="0.35">
      <c r="V53106" s="17"/>
    </row>
    <row r="53107" spans="22:22" x14ac:dyDescent="0.35">
      <c r="V53107" s="17"/>
    </row>
    <row r="53108" spans="22:22" x14ac:dyDescent="0.35">
      <c r="V53108" s="17"/>
    </row>
    <row r="53109" spans="22:22" x14ac:dyDescent="0.35">
      <c r="V53109" s="17"/>
    </row>
    <row r="53110" spans="22:22" x14ac:dyDescent="0.35">
      <c r="V53110" s="17"/>
    </row>
    <row r="53111" spans="22:22" x14ac:dyDescent="0.35">
      <c r="V53111" s="17"/>
    </row>
    <row r="53112" spans="22:22" x14ac:dyDescent="0.35">
      <c r="V53112" s="17"/>
    </row>
    <row r="53113" spans="22:22" x14ac:dyDescent="0.35">
      <c r="V53113" s="17"/>
    </row>
    <row r="53114" spans="22:22" x14ac:dyDescent="0.35">
      <c r="V53114" s="17"/>
    </row>
    <row r="53115" spans="22:22" x14ac:dyDescent="0.35">
      <c r="V53115" s="17"/>
    </row>
    <row r="53116" spans="22:22" x14ac:dyDescent="0.35">
      <c r="V53116" s="17"/>
    </row>
    <row r="53117" spans="22:22" x14ac:dyDescent="0.35">
      <c r="V53117" s="17"/>
    </row>
    <row r="53118" spans="22:22" x14ac:dyDescent="0.35">
      <c r="V53118" s="17"/>
    </row>
    <row r="53119" spans="22:22" x14ac:dyDescent="0.35">
      <c r="V53119" s="17"/>
    </row>
    <row r="53120" spans="22:22" x14ac:dyDescent="0.35">
      <c r="V53120" s="17"/>
    </row>
    <row r="53121" spans="22:22" x14ac:dyDescent="0.35">
      <c r="V53121" s="17"/>
    </row>
    <row r="53122" spans="22:22" x14ac:dyDescent="0.35">
      <c r="V53122" s="17"/>
    </row>
    <row r="53123" spans="22:22" x14ac:dyDescent="0.35">
      <c r="V53123" s="17"/>
    </row>
    <row r="53124" spans="22:22" x14ac:dyDescent="0.35">
      <c r="V53124" s="17"/>
    </row>
    <row r="53125" spans="22:22" x14ac:dyDescent="0.35">
      <c r="V53125" s="17"/>
    </row>
    <row r="53126" spans="22:22" x14ac:dyDescent="0.35">
      <c r="V53126" s="17"/>
    </row>
    <row r="53127" spans="22:22" x14ac:dyDescent="0.35">
      <c r="V53127" s="17"/>
    </row>
    <row r="53128" spans="22:22" x14ac:dyDescent="0.35">
      <c r="V53128" s="17"/>
    </row>
    <row r="53129" spans="22:22" x14ac:dyDescent="0.35">
      <c r="V53129" s="17"/>
    </row>
    <row r="53130" spans="22:22" x14ac:dyDescent="0.35">
      <c r="V53130" s="17"/>
    </row>
    <row r="53131" spans="22:22" x14ac:dyDescent="0.35">
      <c r="V53131" s="17"/>
    </row>
    <row r="53132" spans="22:22" x14ac:dyDescent="0.35">
      <c r="V53132" s="17"/>
    </row>
    <row r="53133" spans="22:22" x14ac:dyDescent="0.35">
      <c r="V53133" s="17"/>
    </row>
    <row r="53134" spans="22:22" x14ac:dyDescent="0.35">
      <c r="V53134" s="17"/>
    </row>
    <row r="53135" spans="22:22" x14ac:dyDescent="0.35">
      <c r="V53135" s="17"/>
    </row>
    <row r="53136" spans="22:22" x14ac:dyDescent="0.35">
      <c r="V53136" s="17"/>
    </row>
    <row r="53137" spans="22:22" x14ac:dyDescent="0.35">
      <c r="V53137" s="17"/>
    </row>
    <row r="53138" spans="22:22" x14ac:dyDescent="0.35">
      <c r="V53138" s="17"/>
    </row>
    <row r="53139" spans="22:22" x14ac:dyDescent="0.35">
      <c r="V53139" s="17"/>
    </row>
    <row r="53140" spans="22:22" x14ac:dyDescent="0.35">
      <c r="V53140" s="17"/>
    </row>
    <row r="53141" spans="22:22" x14ac:dyDescent="0.35">
      <c r="V53141" s="17"/>
    </row>
    <row r="53142" spans="22:22" x14ac:dyDescent="0.35">
      <c r="V53142" s="17"/>
    </row>
    <row r="53143" spans="22:22" x14ac:dyDescent="0.35">
      <c r="V53143" s="17"/>
    </row>
    <row r="53144" spans="22:22" x14ac:dyDescent="0.35">
      <c r="V53144" s="17"/>
    </row>
    <row r="53145" spans="22:22" x14ac:dyDescent="0.35">
      <c r="V53145" s="17"/>
    </row>
    <row r="53146" spans="22:22" x14ac:dyDescent="0.35">
      <c r="V53146" s="17"/>
    </row>
    <row r="53147" spans="22:22" x14ac:dyDescent="0.35">
      <c r="V53147" s="17"/>
    </row>
    <row r="53148" spans="22:22" x14ac:dyDescent="0.35">
      <c r="V53148" s="17"/>
    </row>
    <row r="53149" spans="22:22" x14ac:dyDescent="0.35">
      <c r="V53149" s="17"/>
    </row>
    <row r="53150" spans="22:22" x14ac:dyDescent="0.35">
      <c r="V53150" s="17"/>
    </row>
    <row r="53151" spans="22:22" x14ac:dyDescent="0.35">
      <c r="V53151" s="17"/>
    </row>
    <row r="53152" spans="22:22" x14ac:dyDescent="0.35">
      <c r="V53152" s="17"/>
    </row>
    <row r="53153" spans="22:22" x14ac:dyDescent="0.35">
      <c r="V53153" s="17"/>
    </row>
    <row r="53154" spans="22:22" x14ac:dyDescent="0.35">
      <c r="V53154" s="17"/>
    </row>
    <row r="53155" spans="22:22" x14ac:dyDescent="0.35">
      <c r="V53155" s="17"/>
    </row>
    <row r="53156" spans="22:22" x14ac:dyDescent="0.35">
      <c r="V53156" s="17"/>
    </row>
    <row r="53157" spans="22:22" x14ac:dyDescent="0.35">
      <c r="V53157" s="17"/>
    </row>
    <row r="53158" spans="22:22" x14ac:dyDescent="0.35">
      <c r="V53158" s="17"/>
    </row>
    <row r="53159" spans="22:22" x14ac:dyDescent="0.35">
      <c r="V53159" s="17"/>
    </row>
    <row r="53160" spans="22:22" x14ac:dyDescent="0.35">
      <c r="V53160" s="17"/>
    </row>
    <row r="53161" spans="22:22" x14ac:dyDescent="0.35">
      <c r="V53161" s="17"/>
    </row>
    <row r="53162" spans="22:22" x14ac:dyDescent="0.35">
      <c r="V53162" s="17"/>
    </row>
    <row r="53163" spans="22:22" x14ac:dyDescent="0.35">
      <c r="V53163" s="17"/>
    </row>
    <row r="53164" spans="22:22" x14ac:dyDescent="0.35">
      <c r="V53164" s="17"/>
    </row>
    <row r="53165" spans="22:22" x14ac:dyDescent="0.35">
      <c r="V53165" s="17"/>
    </row>
    <row r="53166" spans="22:22" x14ac:dyDescent="0.35">
      <c r="V53166" s="17"/>
    </row>
    <row r="53167" spans="22:22" x14ac:dyDescent="0.35">
      <c r="V53167" s="17"/>
    </row>
    <row r="53168" spans="22:22" x14ac:dyDescent="0.35">
      <c r="V53168" s="17"/>
    </row>
    <row r="53169" spans="22:22" x14ac:dyDescent="0.35">
      <c r="V53169" s="17"/>
    </row>
    <row r="53170" spans="22:22" x14ac:dyDescent="0.35">
      <c r="V53170" s="17"/>
    </row>
    <row r="53171" spans="22:22" x14ac:dyDescent="0.35">
      <c r="V53171" s="17"/>
    </row>
    <row r="53172" spans="22:22" x14ac:dyDescent="0.35">
      <c r="V53172" s="17"/>
    </row>
    <row r="53173" spans="22:22" x14ac:dyDescent="0.35">
      <c r="V53173" s="17"/>
    </row>
    <row r="53174" spans="22:22" x14ac:dyDescent="0.35">
      <c r="V53174" s="17"/>
    </row>
    <row r="53175" spans="22:22" x14ac:dyDescent="0.35">
      <c r="V53175" s="17"/>
    </row>
    <row r="53176" spans="22:22" x14ac:dyDescent="0.35">
      <c r="V53176" s="17"/>
    </row>
    <row r="53177" spans="22:22" x14ac:dyDescent="0.35">
      <c r="V53177" s="17"/>
    </row>
    <row r="53178" spans="22:22" x14ac:dyDescent="0.35">
      <c r="V53178" s="17"/>
    </row>
    <row r="53179" spans="22:22" x14ac:dyDescent="0.35">
      <c r="V53179" s="17"/>
    </row>
    <row r="53180" spans="22:22" x14ac:dyDescent="0.35">
      <c r="V53180" s="17"/>
    </row>
    <row r="53181" spans="22:22" x14ac:dyDescent="0.35">
      <c r="V53181" s="17"/>
    </row>
    <row r="53182" spans="22:22" x14ac:dyDescent="0.35">
      <c r="V53182" s="17"/>
    </row>
    <row r="53183" spans="22:22" x14ac:dyDescent="0.35">
      <c r="V53183" s="17"/>
    </row>
    <row r="53184" spans="22:22" x14ac:dyDescent="0.35">
      <c r="V53184" s="17"/>
    </row>
    <row r="53185" spans="22:22" x14ac:dyDescent="0.35">
      <c r="V53185" s="17"/>
    </row>
    <row r="53186" spans="22:22" x14ac:dyDescent="0.35">
      <c r="V53186" s="17"/>
    </row>
    <row r="53187" spans="22:22" x14ac:dyDescent="0.35">
      <c r="V53187" s="17"/>
    </row>
    <row r="53188" spans="22:22" x14ac:dyDescent="0.35">
      <c r="V53188" s="17"/>
    </row>
    <row r="53189" spans="22:22" x14ac:dyDescent="0.35">
      <c r="V53189" s="17"/>
    </row>
    <row r="53190" spans="22:22" x14ac:dyDescent="0.35">
      <c r="V53190" s="17"/>
    </row>
    <row r="53191" spans="22:22" x14ac:dyDescent="0.35">
      <c r="V53191" s="17"/>
    </row>
    <row r="53192" spans="22:22" x14ac:dyDescent="0.35">
      <c r="V53192" s="17"/>
    </row>
    <row r="53193" spans="22:22" x14ac:dyDescent="0.35">
      <c r="V53193" s="17"/>
    </row>
    <row r="53194" spans="22:22" x14ac:dyDescent="0.35">
      <c r="V53194" s="17"/>
    </row>
    <row r="53195" spans="22:22" x14ac:dyDescent="0.35">
      <c r="V53195" s="17"/>
    </row>
    <row r="53196" spans="22:22" x14ac:dyDescent="0.35">
      <c r="V53196" s="17"/>
    </row>
    <row r="53197" spans="22:22" x14ac:dyDescent="0.35">
      <c r="V53197" s="17"/>
    </row>
    <row r="53198" spans="22:22" x14ac:dyDescent="0.35">
      <c r="V53198" s="17"/>
    </row>
    <row r="53199" spans="22:22" x14ac:dyDescent="0.35">
      <c r="V53199" s="17"/>
    </row>
    <row r="53200" spans="22:22" x14ac:dyDescent="0.35">
      <c r="V53200" s="17"/>
    </row>
    <row r="53201" spans="22:22" x14ac:dyDescent="0.35">
      <c r="V53201" s="17"/>
    </row>
    <row r="53202" spans="22:22" x14ac:dyDescent="0.35">
      <c r="V53202" s="17"/>
    </row>
    <row r="53203" spans="22:22" x14ac:dyDescent="0.35">
      <c r="V53203" s="17"/>
    </row>
    <row r="53204" spans="22:22" x14ac:dyDescent="0.35">
      <c r="V53204" s="17"/>
    </row>
    <row r="53205" spans="22:22" x14ac:dyDescent="0.35">
      <c r="V53205" s="17"/>
    </row>
    <row r="53206" spans="22:22" x14ac:dyDescent="0.35">
      <c r="V53206" s="17"/>
    </row>
    <row r="53207" spans="22:22" x14ac:dyDescent="0.35">
      <c r="V53207" s="17"/>
    </row>
    <row r="53208" spans="22:22" x14ac:dyDescent="0.35">
      <c r="V53208" s="17"/>
    </row>
    <row r="53209" spans="22:22" x14ac:dyDescent="0.35">
      <c r="V53209" s="17"/>
    </row>
    <row r="53210" spans="22:22" x14ac:dyDescent="0.35">
      <c r="V53210" s="17"/>
    </row>
    <row r="53211" spans="22:22" x14ac:dyDescent="0.35">
      <c r="V53211" s="17"/>
    </row>
    <row r="53212" spans="22:22" x14ac:dyDescent="0.35">
      <c r="V53212" s="17"/>
    </row>
    <row r="53213" spans="22:22" x14ac:dyDescent="0.35">
      <c r="V53213" s="17"/>
    </row>
    <row r="53214" spans="22:22" x14ac:dyDescent="0.35">
      <c r="V53214" s="17"/>
    </row>
    <row r="53215" spans="22:22" x14ac:dyDescent="0.35">
      <c r="V53215" s="17"/>
    </row>
    <row r="53216" spans="22:22" x14ac:dyDescent="0.35">
      <c r="V53216" s="17"/>
    </row>
    <row r="53217" spans="22:22" x14ac:dyDescent="0.35">
      <c r="V53217" s="17"/>
    </row>
    <row r="53218" spans="22:22" x14ac:dyDescent="0.35">
      <c r="V53218" s="17"/>
    </row>
    <row r="53219" spans="22:22" x14ac:dyDescent="0.35">
      <c r="V53219" s="17"/>
    </row>
    <row r="53220" spans="22:22" x14ac:dyDescent="0.35">
      <c r="V53220" s="17"/>
    </row>
    <row r="53221" spans="22:22" x14ac:dyDescent="0.35">
      <c r="V53221" s="17"/>
    </row>
    <row r="53222" spans="22:22" x14ac:dyDescent="0.35">
      <c r="V53222" s="17"/>
    </row>
    <row r="53223" spans="22:22" x14ac:dyDescent="0.35">
      <c r="V53223" s="17"/>
    </row>
    <row r="53224" spans="22:22" x14ac:dyDescent="0.35">
      <c r="V53224" s="17"/>
    </row>
    <row r="53225" spans="22:22" x14ac:dyDescent="0.35">
      <c r="V53225" s="17"/>
    </row>
    <row r="53226" spans="22:22" x14ac:dyDescent="0.35">
      <c r="V53226" s="17"/>
    </row>
    <row r="53227" spans="22:22" x14ac:dyDescent="0.35">
      <c r="V53227" s="17"/>
    </row>
    <row r="53228" spans="22:22" x14ac:dyDescent="0.35">
      <c r="V53228" s="17"/>
    </row>
    <row r="53229" spans="22:22" x14ac:dyDescent="0.35">
      <c r="V53229" s="17"/>
    </row>
    <row r="53230" spans="22:22" x14ac:dyDescent="0.35">
      <c r="V53230" s="17"/>
    </row>
    <row r="53231" spans="22:22" x14ac:dyDescent="0.35">
      <c r="V53231" s="17"/>
    </row>
    <row r="53232" spans="22:22" x14ac:dyDescent="0.35">
      <c r="V53232" s="17"/>
    </row>
    <row r="53233" spans="22:22" x14ac:dyDescent="0.35">
      <c r="V53233" s="17"/>
    </row>
    <row r="53234" spans="22:22" x14ac:dyDescent="0.35">
      <c r="V53234" s="17"/>
    </row>
    <row r="53235" spans="22:22" x14ac:dyDescent="0.35">
      <c r="V53235" s="17"/>
    </row>
    <row r="53236" spans="22:22" x14ac:dyDescent="0.35">
      <c r="V53236" s="17"/>
    </row>
    <row r="53237" spans="22:22" x14ac:dyDescent="0.35">
      <c r="V53237" s="17"/>
    </row>
    <row r="53238" spans="22:22" x14ac:dyDescent="0.35">
      <c r="V53238" s="17"/>
    </row>
    <row r="53239" spans="22:22" x14ac:dyDescent="0.35">
      <c r="V53239" s="17"/>
    </row>
    <row r="53240" spans="22:22" x14ac:dyDescent="0.35">
      <c r="V53240" s="17"/>
    </row>
    <row r="53241" spans="22:22" x14ac:dyDescent="0.35">
      <c r="V53241" s="17"/>
    </row>
    <row r="53242" spans="22:22" x14ac:dyDescent="0.35">
      <c r="V53242" s="17"/>
    </row>
    <row r="53243" spans="22:22" x14ac:dyDescent="0.35">
      <c r="V53243" s="17"/>
    </row>
    <row r="53244" spans="22:22" x14ac:dyDescent="0.35">
      <c r="V53244" s="17"/>
    </row>
    <row r="53245" spans="22:22" x14ac:dyDescent="0.35">
      <c r="V53245" s="17"/>
    </row>
    <row r="53246" spans="22:22" x14ac:dyDescent="0.35">
      <c r="V53246" s="17"/>
    </row>
    <row r="53247" spans="22:22" x14ac:dyDescent="0.35">
      <c r="V53247" s="17"/>
    </row>
    <row r="53248" spans="22:22" x14ac:dyDescent="0.35">
      <c r="V53248" s="17"/>
    </row>
    <row r="53249" spans="22:22" x14ac:dyDescent="0.35">
      <c r="V53249" s="17"/>
    </row>
    <row r="53250" spans="22:22" x14ac:dyDescent="0.35">
      <c r="V53250" s="17"/>
    </row>
    <row r="53251" spans="22:22" x14ac:dyDescent="0.35">
      <c r="V53251" s="17"/>
    </row>
    <row r="53252" spans="22:22" x14ac:dyDescent="0.35">
      <c r="V53252" s="17"/>
    </row>
    <row r="53253" spans="22:22" x14ac:dyDescent="0.35">
      <c r="V53253" s="17"/>
    </row>
    <row r="53254" spans="22:22" x14ac:dyDescent="0.35">
      <c r="V53254" s="17"/>
    </row>
    <row r="53255" spans="22:22" x14ac:dyDescent="0.35">
      <c r="V53255" s="17"/>
    </row>
    <row r="53256" spans="22:22" x14ac:dyDescent="0.35">
      <c r="V53256" s="17"/>
    </row>
    <row r="53257" spans="22:22" x14ac:dyDescent="0.35">
      <c r="V53257" s="17"/>
    </row>
    <row r="53258" spans="22:22" x14ac:dyDescent="0.35">
      <c r="V53258" s="17"/>
    </row>
    <row r="53259" spans="22:22" x14ac:dyDescent="0.35">
      <c r="V53259" s="17"/>
    </row>
    <row r="53260" spans="22:22" x14ac:dyDescent="0.35">
      <c r="V53260" s="17"/>
    </row>
    <row r="53261" spans="22:22" x14ac:dyDescent="0.35">
      <c r="V53261" s="17"/>
    </row>
    <row r="53262" spans="22:22" x14ac:dyDescent="0.35">
      <c r="V53262" s="17"/>
    </row>
    <row r="53263" spans="22:22" x14ac:dyDescent="0.35">
      <c r="V53263" s="17"/>
    </row>
    <row r="53264" spans="22:22" x14ac:dyDescent="0.35">
      <c r="V53264" s="17"/>
    </row>
    <row r="53265" spans="22:22" x14ac:dyDescent="0.35">
      <c r="V53265" s="17"/>
    </row>
    <row r="53266" spans="22:22" x14ac:dyDescent="0.35">
      <c r="V53266" s="17"/>
    </row>
    <row r="53267" spans="22:22" x14ac:dyDescent="0.35">
      <c r="V53267" s="17"/>
    </row>
    <row r="53268" spans="22:22" x14ac:dyDescent="0.35">
      <c r="V53268" s="17"/>
    </row>
    <row r="53269" spans="22:22" x14ac:dyDescent="0.35">
      <c r="V53269" s="17"/>
    </row>
    <row r="53270" spans="22:22" x14ac:dyDescent="0.35">
      <c r="V53270" s="17"/>
    </row>
    <row r="53271" spans="22:22" x14ac:dyDescent="0.35">
      <c r="V53271" s="17"/>
    </row>
    <row r="53272" spans="22:22" x14ac:dyDescent="0.35">
      <c r="V53272" s="17"/>
    </row>
    <row r="53273" spans="22:22" x14ac:dyDescent="0.35">
      <c r="V53273" s="17"/>
    </row>
    <row r="53274" spans="22:22" x14ac:dyDescent="0.35">
      <c r="V53274" s="17"/>
    </row>
    <row r="53275" spans="22:22" x14ac:dyDescent="0.35">
      <c r="V53275" s="17"/>
    </row>
    <row r="53276" spans="22:22" x14ac:dyDescent="0.35">
      <c r="V53276" s="17"/>
    </row>
    <row r="53277" spans="22:22" x14ac:dyDescent="0.35">
      <c r="V53277" s="17"/>
    </row>
    <row r="53278" spans="22:22" x14ac:dyDescent="0.35">
      <c r="V53278" s="17"/>
    </row>
    <row r="53279" spans="22:22" x14ac:dyDescent="0.35">
      <c r="V53279" s="17"/>
    </row>
    <row r="53280" spans="22:22" x14ac:dyDescent="0.35">
      <c r="V53280" s="17"/>
    </row>
    <row r="53281" spans="22:22" x14ac:dyDescent="0.35">
      <c r="V53281" s="17"/>
    </row>
    <row r="53282" spans="22:22" x14ac:dyDescent="0.35">
      <c r="V53282" s="17"/>
    </row>
    <row r="53283" spans="22:22" x14ac:dyDescent="0.35">
      <c r="V53283" s="17"/>
    </row>
    <row r="53284" spans="22:22" x14ac:dyDescent="0.35">
      <c r="V53284" s="17"/>
    </row>
    <row r="53285" spans="22:22" x14ac:dyDescent="0.35">
      <c r="V53285" s="17"/>
    </row>
    <row r="53286" spans="22:22" x14ac:dyDescent="0.35">
      <c r="V53286" s="17"/>
    </row>
    <row r="53287" spans="22:22" x14ac:dyDescent="0.35">
      <c r="V53287" s="17"/>
    </row>
    <row r="53288" spans="22:22" x14ac:dyDescent="0.35">
      <c r="V53288" s="17"/>
    </row>
    <row r="53289" spans="22:22" x14ac:dyDescent="0.35">
      <c r="V53289" s="17"/>
    </row>
    <row r="53290" spans="22:22" x14ac:dyDescent="0.35">
      <c r="V53290" s="17"/>
    </row>
    <row r="53291" spans="22:22" x14ac:dyDescent="0.35">
      <c r="V53291" s="17"/>
    </row>
    <row r="53292" spans="22:22" x14ac:dyDescent="0.35">
      <c r="V53292" s="17"/>
    </row>
    <row r="53293" spans="22:22" x14ac:dyDescent="0.35">
      <c r="V53293" s="17"/>
    </row>
    <row r="53294" spans="22:22" x14ac:dyDescent="0.35">
      <c r="V53294" s="17"/>
    </row>
    <row r="53295" spans="22:22" x14ac:dyDescent="0.35">
      <c r="V53295" s="17"/>
    </row>
    <row r="53296" spans="22:22" x14ac:dyDescent="0.35">
      <c r="V53296" s="17"/>
    </row>
    <row r="53297" spans="22:22" x14ac:dyDescent="0.35">
      <c r="V53297" s="17"/>
    </row>
    <row r="53298" spans="22:22" x14ac:dyDescent="0.35">
      <c r="V53298" s="17"/>
    </row>
    <row r="53299" spans="22:22" x14ac:dyDescent="0.35">
      <c r="V53299" s="17"/>
    </row>
    <row r="53300" spans="22:22" x14ac:dyDescent="0.35">
      <c r="V53300" s="17"/>
    </row>
    <row r="53301" spans="22:22" x14ac:dyDescent="0.35">
      <c r="V53301" s="17"/>
    </row>
    <row r="53302" spans="22:22" x14ac:dyDescent="0.35">
      <c r="V53302" s="17"/>
    </row>
    <row r="53303" spans="22:22" x14ac:dyDescent="0.35">
      <c r="V53303" s="17"/>
    </row>
    <row r="53304" spans="22:22" x14ac:dyDescent="0.35">
      <c r="V53304" s="17"/>
    </row>
    <row r="53305" spans="22:22" x14ac:dyDescent="0.35">
      <c r="V53305" s="17"/>
    </row>
    <row r="53306" spans="22:22" x14ac:dyDescent="0.35">
      <c r="V53306" s="17"/>
    </row>
    <row r="53307" spans="22:22" x14ac:dyDescent="0.35">
      <c r="V53307" s="17"/>
    </row>
    <row r="53308" spans="22:22" x14ac:dyDescent="0.35">
      <c r="V53308" s="17"/>
    </row>
    <row r="53309" spans="22:22" x14ac:dyDescent="0.35">
      <c r="V53309" s="17"/>
    </row>
    <row r="53310" spans="22:22" x14ac:dyDescent="0.35">
      <c r="V53310" s="17"/>
    </row>
    <row r="53311" spans="22:22" x14ac:dyDescent="0.35">
      <c r="V53311" s="17"/>
    </row>
    <row r="53312" spans="22:22" x14ac:dyDescent="0.35">
      <c r="V53312" s="17"/>
    </row>
    <row r="53313" spans="22:22" x14ac:dyDescent="0.35">
      <c r="V53313" s="17"/>
    </row>
    <row r="53314" spans="22:22" x14ac:dyDescent="0.35">
      <c r="V53314" s="17"/>
    </row>
    <row r="53315" spans="22:22" x14ac:dyDescent="0.35">
      <c r="V53315" s="17"/>
    </row>
    <row r="53316" spans="22:22" x14ac:dyDescent="0.35">
      <c r="V53316" s="17"/>
    </row>
    <row r="53317" spans="22:22" x14ac:dyDescent="0.35">
      <c r="V53317" s="17"/>
    </row>
    <row r="53318" spans="22:22" x14ac:dyDescent="0.35">
      <c r="V53318" s="17"/>
    </row>
    <row r="53319" spans="22:22" x14ac:dyDescent="0.35">
      <c r="V53319" s="17"/>
    </row>
    <row r="53320" spans="22:22" x14ac:dyDescent="0.35">
      <c r="V53320" s="17"/>
    </row>
    <row r="53321" spans="22:22" x14ac:dyDescent="0.35">
      <c r="V53321" s="17"/>
    </row>
    <row r="53322" spans="22:22" x14ac:dyDescent="0.35">
      <c r="V53322" s="17"/>
    </row>
    <row r="53323" spans="22:22" x14ac:dyDescent="0.35">
      <c r="V53323" s="17"/>
    </row>
    <row r="53324" spans="22:22" x14ac:dyDescent="0.35">
      <c r="V53324" s="17"/>
    </row>
    <row r="53325" spans="22:22" x14ac:dyDescent="0.35">
      <c r="V53325" s="17"/>
    </row>
    <row r="53326" spans="22:22" x14ac:dyDescent="0.35">
      <c r="V53326" s="17"/>
    </row>
    <row r="53327" spans="22:22" x14ac:dyDescent="0.35">
      <c r="V53327" s="17"/>
    </row>
    <row r="53328" spans="22:22" x14ac:dyDescent="0.35">
      <c r="V53328" s="17"/>
    </row>
    <row r="53329" spans="22:22" x14ac:dyDescent="0.35">
      <c r="V53329" s="17"/>
    </row>
    <row r="53330" spans="22:22" x14ac:dyDescent="0.35">
      <c r="V53330" s="17"/>
    </row>
    <row r="53331" spans="22:22" x14ac:dyDescent="0.35">
      <c r="V53331" s="17"/>
    </row>
    <row r="53332" spans="22:22" x14ac:dyDescent="0.35">
      <c r="V53332" s="17"/>
    </row>
    <row r="53333" spans="22:22" x14ac:dyDescent="0.35">
      <c r="V53333" s="17"/>
    </row>
    <row r="53334" spans="22:22" x14ac:dyDescent="0.35">
      <c r="V53334" s="17"/>
    </row>
    <row r="53335" spans="22:22" x14ac:dyDescent="0.35">
      <c r="V53335" s="17"/>
    </row>
    <row r="53336" spans="22:22" x14ac:dyDescent="0.35">
      <c r="V53336" s="17"/>
    </row>
    <row r="53337" spans="22:22" x14ac:dyDescent="0.35">
      <c r="V53337" s="17"/>
    </row>
    <row r="53338" spans="22:22" x14ac:dyDescent="0.35">
      <c r="V53338" s="17"/>
    </row>
    <row r="53339" spans="22:22" x14ac:dyDescent="0.35">
      <c r="V53339" s="17"/>
    </row>
    <row r="53340" spans="22:22" x14ac:dyDescent="0.35">
      <c r="V53340" s="17"/>
    </row>
    <row r="53341" spans="22:22" x14ac:dyDescent="0.35">
      <c r="V53341" s="17"/>
    </row>
    <row r="53342" spans="22:22" x14ac:dyDescent="0.35">
      <c r="V53342" s="17"/>
    </row>
    <row r="53343" spans="22:22" x14ac:dyDescent="0.35">
      <c r="V53343" s="17"/>
    </row>
    <row r="53344" spans="22:22" x14ac:dyDescent="0.35">
      <c r="V53344" s="17"/>
    </row>
    <row r="53345" spans="22:22" x14ac:dyDescent="0.35">
      <c r="V53345" s="17"/>
    </row>
    <row r="53346" spans="22:22" x14ac:dyDescent="0.35">
      <c r="V53346" s="17"/>
    </row>
    <row r="53347" spans="22:22" x14ac:dyDescent="0.35">
      <c r="V53347" s="17"/>
    </row>
    <row r="53348" spans="22:22" x14ac:dyDescent="0.35">
      <c r="V53348" s="17"/>
    </row>
    <row r="53349" spans="22:22" x14ac:dyDescent="0.35">
      <c r="V53349" s="17"/>
    </row>
    <row r="53350" spans="22:22" x14ac:dyDescent="0.35">
      <c r="V53350" s="17"/>
    </row>
    <row r="53351" spans="22:22" x14ac:dyDescent="0.35">
      <c r="V53351" s="17"/>
    </row>
    <row r="53352" spans="22:22" x14ac:dyDescent="0.35">
      <c r="V53352" s="17"/>
    </row>
    <row r="53353" spans="22:22" x14ac:dyDescent="0.35">
      <c r="V53353" s="17"/>
    </row>
    <row r="53354" spans="22:22" x14ac:dyDescent="0.35">
      <c r="V53354" s="17"/>
    </row>
    <row r="53355" spans="22:22" x14ac:dyDescent="0.35">
      <c r="V53355" s="17"/>
    </row>
    <row r="53356" spans="22:22" x14ac:dyDescent="0.35">
      <c r="V53356" s="17"/>
    </row>
    <row r="53357" spans="22:22" x14ac:dyDescent="0.35">
      <c r="V53357" s="17"/>
    </row>
    <row r="53358" spans="22:22" x14ac:dyDescent="0.35">
      <c r="V53358" s="17"/>
    </row>
    <row r="53359" spans="22:22" x14ac:dyDescent="0.35">
      <c r="V53359" s="17"/>
    </row>
    <row r="53360" spans="22:22" x14ac:dyDescent="0.35">
      <c r="V53360" s="17"/>
    </row>
    <row r="53361" spans="22:22" x14ac:dyDescent="0.35">
      <c r="V53361" s="17"/>
    </row>
    <row r="53362" spans="22:22" x14ac:dyDescent="0.35">
      <c r="V53362" s="17"/>
    </row>
    <row r="53363" spans="22:22" x14ac:dyDescent="0.35">
      <c r="V53363" s="17"/>
    </row>
    <row r="53364" spans="22:22" x14ac:dyDescent="0.35">
      <c r="V53364" s="17"/>
    </row>
    <row r="53365" spans="22:22" x14ac:dyDescent="0.35">
      <c r="V53365" s="17"/>
    </row>
    <row r="53366" spans="22:22" x14ac:dyDescent="0.35">
      <c r="V53366" s="17"/>
    </row>
    <row r="53367" spans="22:22" x14ac:dyDescent="0.35">
      <c r="V53367" s="17"/>
    </row>
    <row r="53368" spans="22:22" x14ac:dyDescent="0.35">
      <c r="V53368" s="17"/>
    </row>
    <row r="53369" spans="22:22" x14ac:dyDescent="0.35">
      <c r="V53369" s="17"/>
    </row>
    <row r="53370" spans="22:22" x14ac:dyDescent="0.35">
      <c r="V53370" s="17"/>
    </row>
    <row r="53371" spans="22:22" x14ac:dyDescent="0.35">
      <c r="V53371" s="17"/>
    </row>
    <row r="53372" spans="22:22" x14ac:dyDescent="0.35">
      <c r="V53372" s="17"/>
    </row>
    <row r="53373" spans="22:22" x14ac:dyDescent="0.35">
      <c r="V53373" s="17"/>
    </row>
    <row r="53374" spans="22:22" x14ac:dyDescent="0.35">
      <c r="V53374" s="17"/>
    </row>
    <row r="53375" spans="22:22" x14ac:dyDescent="0.35">
      <c r="V53375" s="17"/>
    </row>
    <row r="53376" spans="22:22" x14ac:dyDescent="0.35">
      <c r="V53376" s="17"/>
    </row>
    <row r="53377" spans="22:22" x14ac:dyDescent="0.35">
      <c r="V53377" s="17"/>
    </row>
    <row r="53378" spans="22:22" x14ac:dyDescent="0.35">
      <c r="V53378" s="17"/>
    </row>
    <row r="53379" spans="22:22" x14ac:dyDescent="0.35">
      <c r="V53379" s="17"/>
    </row>
    <row r="53380" spans="22:22" x14ac:dyDescent="0.35">
      <c r="V53380" s="17"/>
    </row>
    <row r="53381" spans="22:22" x14ac:dyDescent="0.35">
      <c r="V53381" s="17"/>
    </row>
    <row r="53382" spans="22:22" x14ac:dyDescent="0.35">
      <c r="V53382" s="17"/>
    </row>
    <row r="53383" spans="22:22" x14ac:dyDescent="0.35">
      <c r="V53383" s="17"/>
    </row>
    <row r="53384" spans="22:22" x14ac:dyDescent="0.35">
      <c r="V53384" s="17"/>
    </row>
    <row r="53385" spans="22:22" x14ac:dyDescent="0.35">
      <c r="V53385" s="17"/>
    </row>
    <row r="53386" spans="22:22" x14ac:dyDescent="0.35">
      <c r="V53386" s="17"/>
    </row>
    <row r="53387" spans="22:22" x14ac:dyDescent="0.35">
      <c r="V53387" s="17"/>
    </row>
    <row r="53388" spans="22:22" x14ac:dyDescent="0.35">
      <c r="V53388" s="17"/>
    </row>
    <row r="53389" spans="22:22" x14ac:dyDescent="0.35">
      <c r="V53389" s="17"/>
    </row>
    <row r="53390" spans="22:22" x14ac:dyDescent="0.35">
      <c r="V53390" s="17"/>
    </row>
    <row r="53391" spans="22:22" x14ac:dyDescent="0.35">
      <c r="V53391" s="17"/>
    </row>
    <row r="53392" spans="22:22" x14ac:dyDescent="0.35">
      <c r="V53392" s="17"/>
    </row>
    <row r="53393" spans="22:22" x14ac:dyDescent="0.35">
      <c r="V53393" s="17"/>
    </row>
    <row r="53394" spans="22:22" x14ac:dyDescent="0.35">
      <c r="V53394" s="17"/>
    </row>
    <row r="53395" spans="22:22" x14ac:dyDescent="0.35">
      <c r="V53395" s="17"/>
    </row>
    <row r="53396" spans="22:22" x14ac:dyDescent="0.35">
      <c r="V53396" s="17"/>
    </row>
    <row r="53397" spans="22:22" x14ac:dyDescent="0.35">
      <c r="V53397" s="17"/>
    </row>
    <row r="53398" spans="22:22" x14ac:dyDescent="0.35">
      <c r="V53398" s="17"/>
    </row>
    <row r="53399" spans="22:22" x14ac:dyDescent="0.35">
      <c r="V53399" s="17"/>
    </row>
    <row r="53400" spans="22:22" x14ac:dyDescent="0.35">
      <c r="V53400" s="17"/>
    </row>
    <row r="53401" spans="22:22" x14ac:dyDescent="0.35">
      <c r="V53401" s="17"/>
    </row>
    <row r="53402" spans="22:22" x14ac:dyDescent="0.35">
      <c r="V53402" s="17"/>
    </row>
    <row r="53403" spans="22:22" x14ac:dyDescent="0.35">
      <c r="V53403" s="17"/>
    </row>
    <row r="53404" spans="22:22" x14ac:dyDescent="0.35">
      <c r="V53404" s="17"/>
    </row>
    <row r="53405" spans="22:22" x14ac:dyDescent="0.35">
      <c r="V53405" s="17"/>
    </row>
    <row r="53406" spans="22:22" x14ac:dyDescent="0.35">
      <c r="V53406" s="17"/>
    </row>
    <row r="53407" spans="22:22" x14ac:dyDescent="0.35">
      <c r="V53407" s="17"/>
    </row>
    <row r="53408" spans="22:22" x14ac:dyDescent="0.35">
      <c r="V53408" s="17"/>
    </row>
    <row r="53409" spans="22:22" x14ac:dyDescent="0.35">
      <c r="V53409" s="17"/>
    </row>
    <row r="53410" spans="22:22" x14ac:dyDescent="0.35">
      <c r="V53410" s="17"/>
    </row>
    <row r="53411" spans="22:22" x14ac:dyDescent="0.35">
      <c r="V53411" s="17"/>
    </row>
    <row r="53412" spans="22:22" x14ac:dyDescent="0.35">
      <c r="V53412" s="17"/>
    </row>
    <row r="53413" spans="22:22" x14ac:dyDescent="0.35">
      <c r="V53413" s="17"/>
    </row>
    <row r="53414" spans="22:22" x14ac:dyDescent="0.35">
      <c r="V53414" s="17"/>
    </row>
    <row r="53415" spans="22:22" x14ac:dyDescent="0.35">
      <c r="V53415" s="17"/>
    </row>
    <row r="53416" spans="22:22" x14ac:dyDescent="0.35">
      <c r="V53416" s="17"/>
    </row>
    <row r="53417" spans="22:22" x14ac:dyDescent="0.35">
      <c r="V53417" s="17"/>
    </row>
    <row r="53418" spans="22:22" x14ac:dyDescent="0.35">
      <c r="V53418" s="17"/>
    </row>
    <row r="53419" spans="22:22" x14ac:dyDescent="0.35">
      <c r="V53419" s="17"/>
    </row>
    <row r="53420" spans="22:22" x14ac:dyDescent="0.35">
      <c r="V53420" s="17"/>
    </row>
    <row r="53421" spans="22:22" x14ac:dyDescent="0.35">
      <c r="V53421" s="17"/>
    </row>
    <row r="53422" spans="22:22" x14ac:dyDescent="0.35">
      <c r="V53422" s="17"/>
    </row>
    <row r="53423" spans="22:22" x14ac:dyDescent="0.35">
      <c r="V53423" s="17"/>
    </row>
    <row r="53424" spans="22:22" x14ac:dyDescent="0.35">
      <c r="V53424" s="17"/>
    </row>
    <row r="53425" spans="22:22" x14ac:dyDescent="0.35">
      <c r="V53425" s="17"/>
    </row>
    <row r="53426" spans="22:22" x14ac:dyDescent="0.35">
      <c r="V53426" s="17"/>
    </row>
    <row r="53427" spans="22:22" x14ac:dyDescent="0.35">
      <c r="V53427" s="17"/>
    </row>
    <row r="53428" spans="22:22" x14ac:dyDescent="0.35">
      <c r="V53428" s="17"/>
    </row>
    <row r="53429" spans="22:22" x14ac:dyDescent="0.35">
      <c r="V53429" s="17"/>
    </row>
    <row r="53430" spans="22:22" x14ac:dyDescent="0.35">
      <c r="V53430" s="17"/>
    </row>
    <row r="53431" spans="22:22" x14ac:dyDescent="0.35">
      <c r="V53431" s="17"/>
    </row>
    <row r="53432" spans="22:22" x14ac:dyDescent="0.35">
      <c r="V53432" s="17"/>
    </row>
    <row r="53433" spans="22:22" x14ac:dyDescent="0.35">
      <c r="V53433" s="17"/>
    </row>
    <row r="53434" spans="22:22" x14ac:dyDescent="0.35">
      <c r="V53434" s="17"/>
    </row>
    <row r="53435" spans="22:22" x14ac:dyDescent="0.35">
      <c r="V53435" s="17"/>
    </row>
    <row r="53436" spans="22:22" x14ac:dyDescent="0.35">
      <c r="V53436" s="17"/>
    </row>
    <row r="53437" spans="22:22" x14ac:dyDescent="0.35">
      <c r="V53437" s="17"/>
    </row>
    <row r="53438" spans="22:22" x14ac:dyDescent="0.35">
      <c r="V53438" s="17"/>
    </row>
    <row r="53439" spans="22:22" x14ac:dyDescent="0.35">
      <c r="V53439" s="17"/>
    </row>
    <row r="53440" spans="22:22" x14ac:dyDescent="0.35">
      <c r="V53440" s="17"/>
    </row>
    <row r="53441" spans="22:22" x14ac:dyDescent="0.35">
      <c r="V53441" s="17"/>
    </row>
    <row r="53442" spans="22:22" x14ac:dyDescent="0.35">
      <c r="V53442" s="17"/>
    </row>
    <row r="53443" spans="22:22" x14ac:dyDescent="0.35">
      <c r="V53443" s="17"/>
    </row>
    <row r="53444" spans="22:22" x14ac:dyDescent="0.35">
      <c r="V53444" s="17"/>
    </row>
    <row r="53445" spans="22:22" x14ac:dyDescent="0.35">
      <c r="V53445" s="17"/>
    </row>
    <row r="53446" spans="22:22" x14ac:dyDescent="0.35">
      <c r="V53446" s="17"/>
    </row>
    <row r="53447" spans="22:22" x14ac:dyDescent="0.35">
      <c r="V53447" s="17"/>
    </row>
    <row r="53448" spans="22:22" x14ac:dyDescent="0.35">
      <c r="V53448" s="17"/>
    </row>
    <row r="53449" spans="22:22" x14ac:dyDescent="0.35">
      <c r="V53449" s="17"/>
    </row>
    <row r="53450" spans="22:22" x14ac:dyDescent="0.35">
      <c r="V53450" s="17"/>
    </row>
    <row r="53451" spans="22:22" x14ac:dyDescent="0.35">
      <c r="V53451" s="17"/>
    </row>
    <row r="53452" spans="22:22" x14ac:dyDescent="0.35">
      <c r="V53452" s="17"/>
    </row>
    <row r="53453" spans="22:22" x14ac:dyDescent="0.35">
      <c r="V53453" s="17"/>
    </row>
    <row r="53454" spans="22:22" x14ac:dyDescent="0.35">
      <c r="V53454" s="17"/>
    </row>
    <row r="53455" spans="22:22" x14ac:dyDescent="0.35">
      <c r="V53455" s="17"/>
    </row>
    <row r="53456" spans="22:22" x14ac:dyDescent="0.35">
      <c r="V53456" s="17"/>
    </row>
    <row r="53457" spans="22:22" x14ac:dyDescent="0.35">
      <c r="V53457" s="17"/>
    </row>
    <row r="53458" spans="22:22" x14ac:dyDescent="0.35">
      <c r="V53458" s="17"/>
    </row>
    <row r="53459" spans="22:22" x14ac:dyDescent="0.35">
      <c r="V53459" s="17"/>
    </row>
    <row r="53460" spans="22:22" x14ac:dyDescent="0.35">
      <c r="V53460" s="17"/>
    </row>
    <row r="53461" spans="22:22" x14ac:dyDescent="0.35">
      <c r="V53461" s="17"/>
    </row>
    <row r="53462" spans="22:22" x14ac:dyDescent="0.35">
      <c r="V53462" s="17"/>
    </row>
    <row r="53463" spans="22:22" x14ac:dyDescent="0.35">
      <c r="V53463" s="17"/>
    </row>
    <row r="53464" spans="22:22" x14ac:dyDescent="0.35">
      <c r="V53464" s="17"/>
    </row>
    <row r="53465" spans="22:22" x14ac:dyDescent="0.35">
      <c r="V53465" s="17"/>
    </row>
    <row r="53466" spans="22:22" x14ac:dyDescent="0.35">
      <c r="V53466" s="17"/>
    </row>
    <row r="53467" spans="22:22" x14ac:dyDescent="0.35">
      <c r="V53467" s="17"/>
    </row>
    <row r="53468" spans="22:22" x14ac:dyDescent="0.35">
      <c r="V53468" s="17"/>
    </row>
    <row r="53469" spans="22:22" x14ac:dyDescent="0.35">
      <c r="V53469" s="17"/>
    </row>
    <row r="53470" spans="22:22" x14ac:dyDescent="0.35">
      <c r="V53470" s="17"/>
    </row>
    <row r="53471" spans="22:22" x14ac:dyDescent="0.35">
      <c r="V53471" s="17"/>
    </row>
    <row r="53472" spans="22:22" x14ac:dyDescent="0.35">
      <c r="V53472" s="17"/>
    </row>
    <row r="53473" spans="22:22" x14ac:dyDescent="0.35">
      <c r="V53473" s="17"/>
    </row>
    <row r="53474" spans="22:22" x14ac:dyDescent="0.35">
      <c r="V53474" s="17"/>
    </row>
    <row r="53475" spans="22:22" x14ac:dyDescent="0.35">
      <c r="V53475" s="17"/>
    </row>
    <row r="53476" spans="22:22" x14ac:dyDescent="0.35">
      <c r="V53476" s="17"/>
    </row>
    <row r="53477" spans="22:22" x14ac:dyDescent="0.35">
      <c r="V53477" s="17"/>
    </row>
    <row r="53478" spans="22:22" x14ac:dyDescent="0.35">
      <c r="V53478" s="17"/>
    </row>
    <row r="53479" spans="22:22" x14ac:dyDescent="0.35">
      <c r="V53479" s="17"/>
    </row>
    <row r="53480" spans="22:22" x14ac:dyDescent="0.35">
      <c r="V53480" s="17"/>
    </row>
    <row r="53481" spans="22:22" x14ac:dyDescent="0.35">
      <c r="V53481" s="17"/>
    </row>
    <row r="53482" spans="22:22" x14ac:dyDescent="0.35">
      <c r="V53482" s="17"/>
    </row>
    <row r="53483" spans="22:22" x14ac:dyDescent="0.35">
      <c r="V53483" s="17"/>
    </row>
    <row r="53484" spans="22:22" x14ac:dyDescent="0.35">
      <c r="V53484" s="17"/>
    </row>
    <row r="53485" spans="22:22" x14ac:dyDescent="0.35">
      <c r="V53485" s="17"/>
    </row>
    <row r="53486" spans="22:22" x14ac:dyDescent="0.35">
      <c r="V53486" s="17"/>
    </row>
    <row r="53487" spans="22:22" x14ac:dyDescent="0.35">
      <c r="V53487" s="17"/>
    </row>
    <row r="53488" spans="22:22" x14ac:dyDescent="0.35">
      <c r="V53488" s="17"/>
    </row>
    <row r="53489" spans="22:22" x14ac:dyDescent="0.35">
      <c r="V53489" s="17"/>
    </row>
    <row r="53490" spans="22:22" x14ac:dyDescent="0.35">
      <c r="V53490" s="17"/>
    </row>
    <row r="53491" spans="22:22" x14ac:dyDescent="0.35">
      <c r="V53491" s="17"/>
    </row>
    <row r="53492" spans="22:22" x14ac:dyDescent="0.35">
      <c r="V53492" s="17"/>
    </row>
    <row r="53493" spans="22:22" x14ac:dyDescent="0.35">
      <c r="V53493" s="17"/>
    </row>
    <row r="53494" spans="22:22" x14ac:dyDescent="0.35">
      <c r="V53494" s="17"/>
    </row>
    <row r="53495" spans="22:22" x14ac:dyDescent="0.35">
      <c r="V53495" s="17"/>
    </row>
    <row r="53496" spans="22:22" x14ac:dyDescent="0.35">
      <c r="V53496" s="17"/>
    </row>
    <row r="53497" spans="22:22" x14ac:dyDescent="0.35">
      <c r="V53497" s="17"/>
    </row>
    <row r="53498" spans="22:22" x14ac:dyDescent="0.35">
      <c r="V53498" s="17"/>
    </row>
    <row r="53499" spans="22:22" x14ac:dyDescent="0.35">
      <c r="V53499" s="17"/>
    </row>
    <row r="53500" spans="22:22" x14ac:dyDescent="0.35">
      <c r="V53500" s="17"/>
    </row>
    <row r="53501" spans="22:22" x14ac:dyDescent="0.35">
      <c r="V53501" s="17"/>
    </row>
    <row r="53502" spans="22:22" x14ac:dyDescent="0.35">
      <c r="V53502" s="17"/>
    </row>
    <row r="53503" spans="22:22" x14ac:dyDescent="0.35">
      <c r="V53503" s="17"/>
    </row>
    <row r="53504" spans="22:22" x14ac:dyDescent="0.35">
      <c r="V53504" s="17"/>
    </row>
    <row r="53505" spans="22:22" x14ac:dyDescent="0.35">
      <c r="V53505" s="17"/>
    </row>
    <row r="53506" spans="22:22" x14ac:dyDescent="0.35">
      <c r="V53506" s="17"/>
    </row>
    <row r="53507" spans="22:22" x14ac:dyDescent="0.35">
      <c r="V53507" s="17"/>
    </row>
    <row r="53508" spans="22:22" x14ac:dyDescent="0.35">
      <c r="V53508" s="17"/>
    </row>
    <row r="53509" spans="22:22" x14ac:dyDescent="0.35">
      <c r="V53509" s="17"/>
    </row>
    <row r="53510" spans="22:22" x14ac:dyDescent="0.35">
      <c r="V53510" s="17"/>
    </row>
    <row r="53511" spans="22:22" x14ac:dyDescent="0.35">
      <c r="V53511" s="17"/>
    </row>
    <row r="53512" spans="22:22" x14ac:dyDescent="0.35">
      <c r="V53512" s="17"/>
    </row>
    <row r="53513" spans="22:22" x14ac:dyDescent="0.35">
      <c r="V53513" s="17"/>
    </row>
    <row r="53514" spans="22:22" x14ac:dyDescent="0.35">
      <c r="V53514" s="17"/>
    </row>
    <row r="53515" spans="22:22" x14ac:dyDescent="0.35">
      <c r="V53515" s="17"/>
    </row>
    <row r="53516" spans="22:22" x14ac:dyDescent="0.35">
      <c r="V53516" s="17"/>
    </row>
    <row r="53517" spans="22:22" x14ac:dyDescent="0.35">
      <c r="V53517" s="17"/>
    </row>
    <row r="53518" spans="22:22" x14ac:dyDescent="0.35">
      <c r="V53518" s="17"/>
    </row>
    <row r="53519" spans="22:22" x14ac:dyDescent="0.35">
      <c r="V53519" s="17"/>
    </row>
    <row r="53520" spans="22:22" x14ac:dyDescent="0.35">
      <c r="V53520" s="17"/>
    </row>
    <row r="53521" spans="22:22" x14ac:dyDescent="0.35">
      <c r="V53521" s="17"/>
    </row>
    <row r="53522" spans="22:22" x14ac:dyDescent="0.35">
      <c r="V53522" s="17"/>
    </row>
    <row r="53523" spans="22:22" x14ac:dyDescent="0.35">
      <c r="V53523" s="17"/>
    </row>
    <row r="53524" spans="22:22" x14ac:dyDescent="0.35">
      <c r="V53524" s="17"/>
    </row>
    <row r="53525" spans="22:22" x14ac:dyDescent="0.35">
      <c r="V53525" s="17"/>
    </row>
    <row r="53526" spans="22:22" x14ac:dyDescent="0.35">
      <c r="V53526" s="17"/>
    </row>
    <row r="53527" spans="22:22" x14ac:dyDescent="0.35">
      <c r="V53527" s="17"/>
    </row>
    <row r="53528" spans="22:22" x14ac:dyDescent="0.35">
      <c r="V53528" s="17"/>
    </row>
    <row r="53529" spans="22:22" x14ac:dyDescent="0.35">
      <c r="V53529" s="17"/>
    </row>
    <row r="53530" spans="22:22" x14ac:dyDescent="0.35">
      <c r="V53530" s="17"/>
    </row>
    <row r="53531" spans="22:22" x14ac:dyDescent="0.35">
      <c r="V53531" s="17"/>
    </row>
    <row r="53532" spans="22:22" x14ac:dyDescent="0.35">
      <c r="V53532" s="17"/>
    </row>
    <row r="53533" spans="22:22" x14ac:dyDescent="0.35">
      <c r="V53533" s="17"/>
    </row>
    <row r="53534" spans="22:22" x14ac:dyDescent="0.35">
      <c r="V53534" s="17"/>
    </row>
    <row r="53535" spans="22:22" x14ac:dyDescent="0.35">
      <c r="V53535" s="17"/>
    </row>
    <row r="53536" spans="22:22" x14ac:dyDescent="0.35">
      <c r="V53536" s="17"/>
    </row>
    <row r="53537" spans="22:22" x14ac:dyDescent="0.35">
      <c r="V53537" s="17"/>
    </row>
    <row r="53538" spans="22:22" x14ac:dyDescent="0.35">
      <c r="V53538" s="17"/>
    </row>
    <row r="53539" spans="22:22" x14ac:dyDescent="0.35">
      <c r="V53539" s="17"/>
    </row>
    <row r="53540" spans="22:22" x14ac:dyDescent="0.35">
      <c r="V53540" s="17"/>
    </row>
    <row r="53541" spans="22:22" x14ac:dyDescent="0.35">
      <c r="V53541" s="17"/>
    </row>
    <row r="53542" spans="22:22" x14ac:dyDescent="0.35">
      <c r="V53542" s="17"/>
    </row>
    <row r="53543" spans="22:22" x14ac:dyDescent="0.35">
      <c r="V53543" s="17"/>
    </row>
    <row r="53544" spans="22:22" x14ac:dyDescent="0.35">
      <c r="V53544" s="17"/>
    </row>
    <row r="53545" spans="22:22" x14ac:dyDescent="0.35">
      <c r="V53545" s="17"/>
    </row>
    <row r="53546" spans="22:22" x14ac:dyDescent="0.35">
      <c r="V53546" s="17"/>
    </row>
    <row r="53547" spans="22:22" x14ac:dyDescent="0.35">
      <c r="V53547" s="17"/>
    </row>
    <row r="53548" spans="22:22" x14ac:dyDescent="0.35">
      <c r="V53548" s="17"/>
    </row>
    <row r="53549" spans="22:22" x14ac:dyDescent="0.35">
      <c r="V53549" s="17"/>
    </row>
    <row r="53550" spans="22:22" x14ac:dyDescent="0.35">
      <c r="V53550" s="17"/>
    </row>
    <row r="53551" spans="22:22" x14ac:dyDescent="0.35">
      <c r="V53551" s="17"/>
    </row>
    <row r="53552" spans="22:22" x14ac:dyDescent="0.35">
      <c r="V53552" s="17"/>
    </row>
    <row r="53553" spans="22:22" x14ac:dyDescent="0.35">
      <c r="V53553" s="17"/>
    </row>
    <row r="53554" spans="22:22" x14ac:dyDescent="0.35">
      <c r="V53554" s="17"/>
    </row>
    <row r="53555" spans="22:22" x14ac:dyDescent="0.35">
      <c r="V53555" s="17"/>
    </row>
    <row r="53556" spans="22:22" x14ac:dyDescent="0.35">
      <c r="V53556" s="17"/>
    </row>
    <row r="53557" spans="22:22" x14ac:dyDescent="0.35">
      <c r="V53557" s="17"/>
    </row>
    <row r="53558" spans="22:22" x14ac:dyDescent="0.35">
      <c r="V53558" s="17"/>
    </row>
    <row r="53559" spans="22:22" x14ac:dyDescent="0.35">
      <c r="V53559" s="17"/>
    </row>
    <row r="53560" spans="22:22" x14ac:dyDescent="0.35">
      <c r="V53560" s="17"/>
    </row>
    <row r="53561" spans="22:22" x14ac:dyDescent="0.35">
      <c r="V53561" s="17"/>
    </row>
    <row r="53562" spans="22:22" x14ac:dyDescent="0.35">
      <c r="V53562" s="17"/>
    </row>
    <row r="53563" spans="22:22" x14ac:dyDescent="0.35">
      <c r="V53563" s="17"/>
    </row>
    <row r="53564" spans="22:22" x14ac:dyDescent="0.35">
      <c r="V53564" s="17"/>
    </row>
    <row r="53565" spans="22:22" x14ac:dyDescent="0.35">
      <c r="V53565" s="17"/>
    </row>
    <row r="53566" spans="22:22" x14ac:dyDescent="0.35">
      <c r="V53566" s="17"/>
    </row>
    <row r="53567" spans="22:22" x14ac:dyDescent="0.35">
      <c r="V53567" s="17"/>
    </row>
    <row r="53568" spans="22:22" x14ac:dyDescent="0.35">
      <c r="V53568" s="17"/>
    </row>
    <row r="53569" spans="22:22" x14ac:dyDescent="0.35">
      <c r="V53569" s="17"/>
    </row>
    <row r="53570" spans="22:22" x14ac:dyDescent="0.35">
      <c r="V53570" s="17"/>
    </row>
    <row r="53571" spans="22:22" x14ac:dyDescent="0.35">
      <c r="V53571" s="17"/>
    </row>
    <row r="53572" spans="22:22" x14ac:dyDescent="0.35">
      <c r="V53572" s="17"/>
    </row>
    <row r="53573" spans="22:22" x14ac:dyDescent="0.35">
      <c r="V53573" s="17"/>
    </row>
    <row r="53574" spans="22:22" x14ac:dyDescent="0.35">
      <c r="V53574" s="17"/>
    </row>
    <row r="53575" spans="22:22" x14ac:dyDescent="0.35">
      <c r="V53575" s="17"/>
    </row>
    <row r="53576" spans="22:22" x14ac:dyDescent="0.35">
      <c r="V53576" s="17"/>
    </row>
    <row r="53577" spans="22:22" x14ac:dyDescent="0.35">
      <c r="V53577" s="17"/>
    </row>
    <row r="53578" spans="22:22" x14ac:dyDescent="0.35">
      <c r="V53578" s="17"/>
    </row>
    <row r="53579" spans="22:22" x14ac:dyDescent="0.35">
      <c r="V53579" s="17"/>
    </row>
    <row r="53580" spans="22:22" x14ac:dyDescent="0.35">
      <c r="V53580" s="17"/>
    </row>
    <row r="53581" spans="22:22" x14ac:dyDescent="0.35">
      <c r="V53581" s="17"/>
    </row>
    <row r="53582" spans="22:22" x14ac:dyDescent="0.35">
      <c r="V53582" s="17"/>
    </row>
    <row r="53583" spans="22:22" x14ac:dyDescent="0.35">
      <c r="V53583" s="17"/>
    </row>
    <row r="53584" spans="22:22" x14ac:dyDescent="0.35">
      <c r="V53584" s="17"/>
    </row>
    <row r="53585" spans="22:22" x14ac:dyDescent="0.35">
      <c r="V53585" s="17"/>
    </row>
    <row r="53586" spans="22:22" x14ac:dyDescent="0.35">
      <c r="V53586" s="17"/>
    </row>
    <row r="53587" spans="22:22" x14ac:dyDescent="0.35">
      <c r="V53587" s="17"/>
    </row>
    <row r="53588" spans="22:22" x14ac:dyDescent="0.35">
      <c r="V53588" s="17"/>
    </row>
    <row r="53589" spans="22:22" x14ac:dyDescent="0.35">
      <c r="V53589" s="17"/>
    </row>
    <row r="53590" spans="22:22" x14ac:dyDescent="0.35">
      <c r="V53590" s="17"/>
    </row>
    <row r="53591" spans="22:22" x14ac:dyDescent="0.35">
      <c r="V53591" s="17"/>
    </row>
    <row r="53592" spans="22:22" x14ac:dyDescent="0.35">
      <c r="V53592" s="17"/>
    </row>
    <row r="53593" spans="22:22" x14ac:dyDescent="0.35">
      <c r="V53593" s="17"/>
    </row>
    <row r="53594" spans="22:22" x14ac:dyDescent="0.35">
      <c r="V53594" s="17"/>
    </row>
    <row r="53595" spans="22:22" x14ac:dyDescent="0.35">
      <c r="V53595" s="17"/>
    </row>
    <row r="53596" spans="22:22" x14ac:dyDescent="0.35">
      <c r="V53596" s="17"/>
    </row>
    <row r="53597" spans="22:22" x14ac:dyDescent="0.35">
      <c r="V53597" s="17"/>
    </row>
    <row r="53598" spans="22:22" x14ac:dyDescent="0.35">
      <c r="V53598" s="17"/>
    </row>
    <row r="53599" spans="22:22" x14ac:dyDescent="0.35">
      <c r="V53599" s="17"/>
    </row>
    <row r="53600" spans="22:22" x14ac:dyDescent="0.35">
      <c r="V53600" s="17"/>
    </row>
    <row r="53601" spans="22:22" x14ac:dyDescent="0.35">
      <c r="V53601" s="17"/>
    </row>
    <row r="53602" spans="22:22" x14ac:dyDescent="0.35">
      <c r="V53602" s="17"/>
    </row>
    <row r="53603" spans="22:22" x14ac:dyDescent="0.35">
      <c r="V53603" s="17"/>
    </row>
    <row r="53604" spans="22:22" x14ac:dyDescent="0.35">
      <c r="V53604" s="17"/>
    </row>
    <row r="53605" spans="22:22" x14ac:dyDescent="0.35">
      <c r="V53605" s="17"/>
    </row>
    <row r="53606" spans="22:22" x14ac:dyDescent="0.35">
      <c r="V53606" s="17"/>
    </row>
    <row r="53607" spans="22:22" x14ac:dyDescent="0.35">
      <c r="V53607" s="17"/>
    </row>
    <row r="53608" spans="22:22" x14ac:dyDescent="0.35">
      <c r="V53608" s="17"/>
    </row>
    <row r="53609" spans="22:22" x14ac:dyDescent="0.35">
      <c r="V53609" s="17"/>
    </row>
    <row r="53610" spans="22:22" x14ac:dyDescent="0.35">
      <c r="V53610" s="17"/>
    </row>
    <row r="53611" spans="22:22" x14ac:dyDescent="0.35">
      <c r="V53611" s="17"/>
    </row>
    <row r="53612" spans="22:22" x14ac:dyDescent="0.35">
      <c r="V53612" s="17"/>
    </row>
    <row r="53613" spans="22:22" x14ac:dyDescent="0.35">
      <c r="V53613" s="17"/>
    </row>
    <row r="53614" spans="22:22" x14ac:dyDescent="0.35">
      <c r="V53614" s="17"/>
    </row>
    <row r="53615" spans="22:22" x14ac:dyDescent="0.35">
      <c r="V53615" s="17"/>
    </row>
    <row r="53616" spans="22:22" x14ac:dyDescent="0.35">
      <c r="V53616" s="17"/>
    </row>
    <row r="53617" spans="22:22" x14ac:dyDescent="0.35">
      <c r="V53617" s="17"/>
    </row>
    <row r="53618" spans="22:22" x14ac:dyDescent="0.35">
      <c r="V53618" s="17"/>
    </row>
    <row r="53619" spans="22:22" x14ac:dyDescent="0.35">
      <c r="V53619" s="17"/>
    </row>
    <row r="53620" spans="22:22" x14ac:dyDescent="0.35">
      <c r="V53620" s="17"/>
    </row>
    <row r="53621" spans="22:22" x14ac:dyDescent="0.35">
      <c r="V53621" s="17"/>
    </row>
    <row r="53622" spans="22:22" x14ac:dyDescent="0.35">
      <c r="V53622" s="17"/>
    </row>
    <row r="53623" spans="22:22" x14ac:dyDescent="0.35">
      <c r="V53623" s="17"/>
    </row>
    <row r="53624" spans="22:22" x14ac:dyDescent="0.35">
      <c r="V53624" s="17"/>
    </row>
    <row r="53625" spans="22:22" x14ac:dyDescent="0.35">
      <c r="V53625" s="17"/>
    </row>
    <row r="53626" spans="22:22" x14ac:dyDescent="0.35">
      <c r="V53626" s="17"/>
    </row>
    <row r="53627" spans="22:22" x14ac:dyDescent="0.35">
      <c r="V53627" s="17"/>
    </row>
    <row r="53628" spans="22:22" x14ac:dyDescent="0.35">
      <c r="V53628" s="17"/>
    </row>
    <row r="53629" spans="22:22" x14ac:dyDescent="0.35">
      <c r="V53629" s="17"/>
    </row>
    <row r="53630" spans="22:22" x14ac:dyDescent="0.35">
      <c r="V53630" s="17"/>
    </row>
    <row r="53631" spans="22:22" x14ac:dyDescent="0.35">
      <c r="V53631" s="17"/>
    </row>
    <row r="53632" spans="22:22" x14ac:dyDescent="0.35">
      <c r="V53632" s="17"/>
    </row>
    <row r="53633" spans="22:22" x14ac:dyDescent="0.35">
      <c r="V53633" s="17"/>
    </row>
    <row r="53634" spans="22:22" x14ac:dyDescent="0.35">
      <c r="V53634" s="17"/>
    </row>
    <row r="53635" spans="22:22" x14ac:dyDescent="0.35">
      <c r="V53635" s="17"/>
    </row>
    <row r="53636" spans="22:22" x14ac:dyDescent="0.35">
      <c r="V53636" s="17"/>
    </row>
    <row r="53637" spans="22:22" x14ac:dyDescent="0.35">
      <c r="V53637" s="17"/>
    </row>
    <row r="53638" spans="22:22" x14ac:dyDescent="0.35">
      <c r="V53638" s="17"/>
    </row>
    <row r="53639" spans="22:22" x14ac:dyDescent="0.35">
      <c r="V53639" s="17"/>
    </row>
    <row r="53640" spans="22:22" x14ac:dyDescent="0.35">
      <c r="V53640" s="17"/>
    </row>
    <row r="53641" spans="22:22" x14ac:dyDescent="0.35">
      <c r="V53641" s="17"/>
    </row>
    <row r="53642" spans="22:22" x14ac:dyDescent="0.35">
      <c r="V53642" s="17"/>
    </row>
    <row r="53643" spans="22:22" x14ac:dyDescent="0.35">
      <c r="V53643" s="17"/>
    </row>
    <row r="53644" spans="22:22" x14ac:dyDescent="0.35">
      <c r="V53644" s="17"/>
    </row>
    <row r="53645" spans="22:22" x14ac:dyDescent="0.35">
      <c r="V53645" s="17"/>
    </row>
    <row r="53646" spans="22:22" x14ac:dyDescent="0.35">
      <c r="V53646" s="17"/>
    </row>
    <row r="53647" spans="22:22" x14ac:dyDescent="0.35">
      <c r="V53647" s="17"/>
    </row>
    <row r="53648" spans="22:22" x14ac:dyDescent="0.35">
      <c r="V53648" s="17"/>
    </row>
    <row r="53649" spans="22:22" x14ac:dyDescent="0.35">
      <c r="V53649" s="17"/>
    </row>
    <row r="53650" spans="22:22" x14ac:dyDescent="0.35">
      <c r="V53650" s="17"/>
    </row>
    <row r="53651" spans="22:22" x14ac:dyDescent="0.35">
      <c r="V53651" s="17"/>
    </row>
    <row r="53652" spans="22:22" x14ac:dyDescent="0.35">
      <c r="V53652" s="17"/>
    </row>
    <row r="53653" spans="22:22" x14ac:dyDescent="0.35">
      <c r="V53653" s="17"/>
    </row>
    <row r="53654" spans="22:22" x14ac:dyDescent="0.35">
      <c r="V53654" s="17"/>
    </row>
    <row r="53655" spans="22:22" x14ac:dyDescent="0.35">
      <c r="V53655" s="17"/>
    </row>
    <row r="53656" spans="22:22" x14ac:dyDescent="0.35">
      <c r="V53656" s="17"/>
    </row>
    <row r="53657" spans="22:22" x14ac:dyDescent="0.35">
      <c r="V53657" s="17"/>
    </row>
    <row r="53658" spans="22:22" x14ac:dyDescent="0.35">
      <c r="V53658" s="17"/>
    </row>
    <row r="53659" spans="22:22" x14ac:dyDescent="0.35">
      <c r="V53659" s="17"/>
    </row>
    <row r="53660" spans="22:22" x14ac:dyDescent="0.35">
      <c r="V53660" s="17"/>
    </row>
    <row r="53661" spans="22:22" x14ac:dyDescent="0.35">
      <c r="V53661" s="17"/>
    </row>
    <row r="53662" spans="22:22" x14ac:dyDescent="0.35">
      <c r="V53662" s="17"/>
    </row>
    <row r="53663" spans="22:22" x14ac:dyDescent="0.35">
      <c r="V53663" s="17"/>
    </row>
    <row r="53664" spans="22:22" x14ac:dyDescent="0.35">
      <c r="V53664" s="17"/>
    </row>
    <row r="53665" spans="22:22" x14ac:dyDescent="0.35">
      <c r="V53665" s="17"/>
    </row>
    <row r="53666" spans="22:22" x14ac:dyDescent="0.35">
      <c r="V53666" s="17"/>
    </row>
    <row r="53667" spans="22:22" x14ac:dyDescent="0.35">
      <c r="V53667" s="17"/>
    </row>
    <row r="53668" spans="22:22" x14ac:dyDescent="0.35">
      <c r="V53668" s="17"/>
    </row>
    <row r="53669" spans="22:22" x14ac:dyDescent="0.35">
      <c r="V53669" s="17"/>
    </row>
    <row r="53670" spans="22:22" x14ac:dyDescent="0.35">
      <c r="V53670" s="17"/>
    </row>
    <row r="53671" spans="22:22" x14ac:dyDescent="0.35">
      <c r="V53671" s="17"/>
    </row>
    <row r="53672" spans="22:22" x14ac:dyDescent="0.35">
      <c r="V53672" s="17"/>
    </row>
    <row r="53673" spans="22:22" x14ac:dyDescent="0.35">
      <c r="V53673" s="17"/>
    </row>
    <row r="53674" spans="22:22" x14ac:dyDescent="0.35">
      <c r="V53674" s="17"/>
    </row>
    <row r="53675" spans="22:22" x14ac:dyDescent="0.35">
      <c r="V53675" s="17"/>
    </row>
    <row r="53676" spans="22:22" x14ac:dyDescent="0.35">
      <c r="V53676" s="17"/>
    </row>
    <row r="53677" spans="22:22" x14ac:dyDescent="0.35">
      <c r="V53677" s="17"/>
    </row>
    <row r="53678" spans="22:22" x14ac:dyDescent="0.35">
      <c r="V53678" s="17"/>
    </row>
    <row r="53679" spans="22:22" x14ac:dyDescent="0.35">
      <c r="V53679" s="17"/>
    </row>
    <row r="53680" spans="22:22" x14ac:dyDescent="0.35">
      <c r="V53680" s="17"/>
    </row>
    <row r="53681" spans="22:22" x14ac:dyDescent="0.35">
      <c r="V53681" s="17"/>
    </row>
    <row r="53682" spans="22:22" x14ac:dyDescent="0.35">
      <c r="V53682" s="17"/>
    </row>
    <row r="53683" spans="22:22" x14ac:dyDescent="0.35">
      <c r="V53683" s="17"/>
    </row>
    <row r="53684" spans="22:22" x14ac:dyDescent="0.35">
      <c r="V53684" s="17"/>
    </row>
    <row r="53685" spans="22:22" x14ac:dyDescent="0.35">
      <c r="V53685" s="17"/>
    </row>
    <row r="53686" spans="22:22" x14ac:dyDescent="0.35">
      <c r="V53686" s="17"/>
    </row>
    <row r="53687" spans="22:22" x14ac:dyDescent="0.35">
      <c r="V53687" s="17"/>
    </row>
    <row r="53688" spans="22:22" x14ac:dyDescent="0.35">
      <c r="V53688" s="17"/>
    </row>
    <row r="53689" spans="22:22" x14ac:dyDescent="0.35">
      <c r="V53689" s="17"/>
    </row>
    <row r="53690" spans="22:22" x14ac:dyDescent="0.35">
      <c r="V53690" s="17"/>
    </row>
    <row r="53691" spans="22:22" x14ac:dyDescent="0.35">
      <c r="V53691" s="17"/>
    </row>
    <row r="53692" spans="22:22" x14ac:dyDescent="0.35">
      <c r="V53692" s="17"/>
    </row>
    <row r="53693" spans="22:22" x14ac:dyDescent="0.35">
      <c r="V53693" s="17"/>
    </row>
    <row r="53694" spans="22:22" x14ac:dyDescent="0.35">
      <c r="V53694" s="17"/>
    </row>
    <row r="53695" spans="22:22" x14ac:dyDescent="0.35">
      <c r="V53695" s="17"/>
    </row>
    <row r="53696" spans="22:22" x14ac:dyDescent="0.35">
      <c r="V53696" s="17"/>
    </row>
    <row r="53697" spans="22:22" x14ac:dyDescent="0.35">
      <c r="V53697" s="17"/>
    </row>
    <row r="53698" spans="22:22" x14ac:dyDescent="0.35">
      <c r="V53698" s="17"/>
    </row>
    <row r="53699" spans="22:22" x14ac:dyDescent="0.35">
      <c r="V53699" s="17"/>
    </row>
    <row r="53700" spans="22:22" x14ac:dyDescent="0.35">
      <c r="V53700" s="17"/>
    </row>
    <row r="53701" spans="22:22" x14ac:dyDescent="0.35">
      <c r="V53701" s="17"/>
    </row>
    <row r="53702" spans="22:22" x14ac:dyDescent="0.35">
      <c r="V53702" s="17"/>
    </row>
    <row r="53703" spans="22:22" x14ac:dyDescent="0.35">
      <c r="V53703" s="17"/>
    </row>
    <row r="53704" spans="22:22" x14ac:dyDescent="0.35">
      <c r="V53704" s="17"/>
    </row>
    <row r="53705" spans="22:22" x14ac:dyDescent="0.35">
      <c r="V53705" s="17"/>
    </row>
    <row r="53706" spans="22:22" x14ac:dyDescent="0.35">
      <c r="V53706" s="17"/>
    </row>
    <row r="53707" spans="22:22" x14ac:dyDescent="0.35">
      <c r="V53707" s="17"/>
    </row>
    <row r="53708" spans="22:22" x14ac:dyDescent="0.35">
      <c r="V53708" s="17"/>
    </row>
    <row r="53709" spans="22:22" x14ac:dyDescent="0.35">
      <c r="V53709" s="17"/>
    </row>
    <row r="53710" spans="22:22" x14ac:dyDescent="0.35">
      <c r="V53710" s="17"/>
    </row>
    <row r="53711" spans="22:22" x14ac:dyDescent="0.35">
      <c r="V53711" s="1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0645-118A-406C-86FD-90246A17EC82}">
  <sheetPr>
    <tabColor theme="7" tint="0.79998168889431442"/>
  </sheetPr>
  <dimension ref="A1:BN21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C33" sqref="C33"/>
    </sheetView>
  </sheetViews>
  <sheetFormatPr defaultRowHeight="14.5" x14ac:dyDescent="0.35"/>
  <cols>
    <col min="1" max="1" width="8.7265625" style="52"/>
    <col min="2" max="2" width="29.36328125" style="52" bestFit="1" customWidth="1"/>
    <col min="3" max="3" width="8.7265625" style="52"/>
    <col min="4" max="4" width="36.08984375" style="52" bestFit="1" customWidth="1"/>
    <col min="5" max="16384" width="8.7265625" style="52"/>
  </cols>
  <sheetData>
    <row r="1" spans="1:66" x14ac:dyDescent="0.35">
      <c r="A1" s="52" t="s">
        <v>39</v>
      </c>
      <c r="B1" s="52" t="s">
        <v>40</v>
      </c>
      <c r="C1" s="52" t="s">
        <v>41</v>
      </c>
      <c r="D1" s="52" t="s">
        <v>42</v>
      </c>
      <c r="E1" s="52" t="s">
        <v>43</v>
      </c>
      <c r="F1" s="52" t="s">
        <v>44</v>
      </c>
      <c r="G1" s="52" t="s">
        <v>45</v>
      </c>
      <c r="H1" s="52" t="s">
        <v>142</v>
      </c>
      <c r="I1" s="52" t="s">
        <v>143</v>
      </c>
      <c r="J1" s="52" t="s">
        <v>144</v>
      </c>
      <c r="K1" s="52" t="s">
        <v>145</v>
      </c>
      <c r="L1" s="52" t="s">
        <v>146</v>
      </c>
      <c r="M1" s="52" t="s">
        <v>147</v>
      </c>
      <c r="N1" s="52" t="s">
        <v>148</v>
      </c>
      <c r="O1" s="52" t="s">
        <v>149</v>
      </c>
      <c r="P1" s="52" t="s">
        <v>150</v>
      </c>
      <c r="Q1" s="52" t="s">
        <v>151</v>
      </c>
      <c r="R1" s="52" t="s">
        <v>152</v>
      </c>
      <c r="S1" s="52" t="s">
        <v>153</v>
      </c>
      <c r="T1" s="52" t="s">
        <v>154</v>
      </c>
      <c r="U1" s="52" t="s">
        <v>155</v>
      </c>
      <c r="V1" s="52" t="s">
        <v>156</v>
      </c>
      <c r="W1" s="52" t="s">
        <v>157</v>
      </c>
      <c r="X1" s="52" t="s">
        <v>158</v>
      </c>
      <c r="Y1" s="52" t="s">
        <v>159</v>
      </c>
      <c r="Z1" s="52" t="s">
        <v>160</v>
      </c>
      <c r="AA1" s="52" t="s">
        <v>161</v>
      </c>
      <c r="AB1" s="52" t="s">
        <v>162</v>
      </c>
      <c r="AC1" s="52" t="s">
        <v>163</v>
      </c>
      <c r="AD1" s="52" t="s">
        <v>164</v>
      </c>
      <c r="AE1" s="52" t="s">
        <v>165</v>
      </c>
      <c r="AF1" s="52" t="s">
        <v>166</v>
      </c>
      <c r="AG1" s="52" t="s">
        <v>167</v>
      </c>
      <c r="AH1" s="52" t="s">
        <v>168</v>
      </c>
      <c r="AI1" s="52" t="s">
        <v>169</v>
      </c>
      <c r="AJ1" s="52" t="s">
        <v>170</v>
      </c>
      <c r="AK1" s="52" t="s">
        <v>171</v>
      </c>
      <c r="AL1" s="52" t="s">
        <v>9</v>
      </c>
      <c r="AM1" s="52" t="s">
        <v>10</v>
      </c>
      <c r="AN1" s="52" t="s">
        <v>11</v>
      </c>
      <c r="AO1" s="52" t="s">
        <v>12</v>
      </c>
      <c r="AP1" s="52" t="s">
        <v>13</v>
      </c>
      <c r="AQ1" s="52" t="s">
        <v>14</v>
      </c>
      <c r="AR1" s="52" t="s">
        <v>15</v>
      </c>
      <c r="AS1" s="52" t="s">
        <v>16</v>
      </c>
      <c r="AT1" s="52" t="s">
        <v>17</v>
      </c>
      <c r="AU1" s="52" t="s">
        <v>18</v>
      </c>
      <c r="AV1" s="52" t="s">
        <v>19</v>
      </c>
      <c r="AW1" s="52" t="s">
        <v>20</v>
      </c>
      <c r="AX1" s="52" t="s">
        <v>21</v>
      </c>
      <c r="AY1" s="52" t="s">
        <v>22</v>
      </c>
      <c r="AZ1" s="52" t="s">
        <v>23</v>
      </c>
      <c r="BA1" s="52" t="s">
        <v>24</v>
      </c>
      <c r="BB1" s="52" t="s">
        <v>25</v>
      </c>
      <c r="BC1" s="52" t="s">
        <v>26</v>
      </c>
      <c r="BD1" s="52" t="s">
        <v>27</v>
      </c>
      <c r="BE1" s="52" t="s">
        <v>28</v>
      </c>
      <c r="BF1" s="52" t="s">
        <v>172</v>
      </c>
      <c r="BG1" s="52" t="s">
        <v>173</v>
      </c>
      <c r="BH1" s="52" t="s">
        <v>174</v>
      </c>
      <c r="BI1" s="52" t="s">
        <v>175</v>
      </c>
      <c r="BJ1" s="52" t="s">
        <v>176</v>
      </c>
      <c r="BK1" s="52" t="s">
        <v>177</v>
      </c>
      <c r="BL1" s="52" t="s">
        <v>178</v>
      </c>
      <c r="BM1" s="52" t="s">
        <v>179</v>
      </c>
      <c r="BN1" s="52" t="s">
        <v>180</v>
      </c>
    </row>
    <row r="2" spans="1:66" x14ac:dyDescent="0.35">
      <c r="A2" s="52">
        <v>250</v>
      </c>
      <c r="B2" s="52" t="s">
        <v>422</v>
      </c>
      <c r="C2" s="52">
        <v>6600</v>
      </c>
      <c r="D2" s="52" t="s">
        <v>181</v>
      </c>
      <c r="E2" s="52">
        <v>5110</v>
      </c>
      <c r="F2" s="52" t="s">
        <v>40</v>
      </c>
      <c r="G2" s="52" t="s">
        <v>89</v>
      </c>
      <c r="H2" s="52">
        <v>234486</v>
      </c>
      <c r="I2" s="52">
        <v>234486</v>
      </c>
      <c r="J2" s="52">
        <v>234486</v>
      </c>
      <c r="K2" s="52">
        <v>234486</v>
      </c>
      <c r="L2" s="52">
        <v>234486</v>
      </c>
      <c r="M2" s="52">
        <v>234486</v>
      </c>
      <c r="N2" s="52">
        <v>234486</v>
      </c>
      <c r="O2" s="52">
        <v>234486</v>
      </c>
      <c r="P2" s="52">
        <v>234486</v>
      </c>
      <c r="Q2" s="52">
        <v>234486</v>
      </c>
      <c r="R2" s="267">
        <v>234486</v>
      </c>
      <c r="S2" s="52">
        <v>234486</v>
      </c>
      <c r="T2" s="52">
        <v>234486</v>
      </c>
      <c r="U2" s="52">
        <v>234486</v>
      </c>
      <c r="V2" s="52">
        <v>234486</v>
      </c>
      <c r="W2" s="52">
        <v>234486</v>
      </c>
      <c r="X2" s="52">
        <v>234486</v>
      </c>
      <c r="Y2" s="52">
        <v>234486</v>
      </c>
      <c r="Z2" s="52">
        <v>234486</v>
      </c>
      <c r="AA2" s="52">
        <v>234486</v>
      </c>
      <c r="AB2" s="52">
        <v>234486</v>
      </c>
      <c r="AC2" s="52">
        <v>234486</v>
      </c>
      <c r="AD2" s="52">
        <v>234486</v>
      </c>
      <c r="AE2" s="52">
        <v>234486</v>
      </c>
      <c r="AF2" s="52">
        <v>234486</v>
      </c>
      <c r="AG2" s="52">
        <v>234486</v>
      </c>
      <c r="AH2" s="52">
        <v>234486</v>
      </c>
      <c r="AI2" s="52">
        <v>234486</v>
      </c>
      <c r="AJ2" s="52">
        <v>234486</v>
      </c>
      <c r="AK2" s="52">
        <v>234486</v>
      </c>
      <c r="AL2" s="52">
        <v>234486</v>
      </c>
      <c r="AM2" s="52">
        <v>234486</v>
      </c>
      <c r="AN2" s="52">
        <v>234486</v>
      </c>
      <c r="AO2" s="52">
        <v>234486</v>
      </c>
      <c r="AP2" s="52">
        <v>234486</v>
      </c>
      <c r="AQ2" s="52">
        <v>234486</v>
      </c>
      <c r="AR2" s="52">
        <v>234486</v>
      </c>
      <c r="AS2" s="52">
        <v>234486</v>
      </c>
      <c r="AT2" s="52">
        <v>234486</v>
      </c>
      <c r="AU2" s="52">
        <v>234486</v>
      </c>
      <c r="AV2" s="52">
        <v>234486</v>
      </c>
      <c r="AW2" s="52">
        <v>234486</v>
      </c>
      <c r="AX2" s="52">
        <v>234486</v>
      </c>
      <c r="AY2" s="52">
        <v>234486</v>
      </c>
      <c r="AZ2" s="52">
        <v>234486</v>
      </c>
      <c r="BA2" s="52">
        <v>234486</v>
      </c>
      <c r="BB2" s="52">
        <v>234486</v>
      </c>
      <c r="BC2" s="52">
        <v>234486</v>
      </c>
      <c r="BD2" s="52">
        <v>234486</v>
      </c>
      <c r="BE2" s="52">
        <v>234486</v>
      </c>
      <c r="BF2" s="52">
        <v>234486</v>
      </c>
      <c r="BG2" s="52">
        <v>234486</v>
      </c>
      <c r="BH2" s="52">
        <v>234486</v>
      </c>
      <c r="BI2" s="52">
        <v>234486</v>
      </c>
      <c r="BJ2" s="52">
        <v>234486</v>
      </c>
      <c r="BK2" s="52">
        <v>234486</v>
      </c>
      <c r="BL2" s="52">
        <v>234486</v>
      </c>
      <c r="BM2" s="52">
        <v>234486</v>
      </c>
      <c r="BN2" s="52">
        <v>234486</v>
      </c>
    </row>
    <row r="3" spans="1:66" x14ac:dyDescent="0.35">
      <c r="A3" s="52">
        <v>250</v>
      </c>
      <c r="B3" s="52" t="s">
        <v>422</v>
      </c>
      <c r="C3" s="52">
        <v>6601</v>
      </c>
      <c r="D3" s="52" t="s">
        <v>182</v>
      </c>
      <c r="E3" s="52">
        <v>5110</v>
      </c>
      <c r="F3" s="52" t="s">
        <v>40</v>
      </c>
      <c r="G3" s="52" t="s">
        <v>89</v>
      </c>
      <c r="H3" s="52">
        <v>226705</v>
      </c>
      <c r="I3" s="52">
        <v>226705</v>
      </c>
      <c r="J3" s="52">
        <v>226705</v>
      </c>
      <c r="K3" s="52">
        <v>226705</v>
      </c>
      <c r="L3" s="52">
        <v>226705</v>
      </c>
      <c r="M3" s="52">
        <v>226705</v>
      </c>
      <c r="N3" s="52">
        <v>226705</v>
      </c>
      <c r="O3" s="52">
        <v>226705</v>
      </c>
      <c r="P3" s="52">
        <v>226705</v>
      </c>
      <c r="Q3" s="52">
        <v>226705</v>
      </c>
      <c r="R3" s="267">
        <v>226705</v>
      </c>
      <c r="S3" s="52">
        <v>226705</v>
      </c>
      <c r="T3" s="52">
        <v>226705</v>
      </c>
      <c r="U3" s="52">
        <v>226705</v>
      </c>
      <c r="V3" s="52">
        <v>226705</v>
      </c>
      <c r="W3" s="52">
        <v>226705</v>
      </c>
      <c r="X3" s="52">
        <v>226705</v>
      </c>
      <c r="Y3" s="52">
        <v>226705</v>
      </c>
      <c r="Z3" s="52">
        <v>226705</v>
      </c>
      <c r="AA3" s="52">
        <v>226705</v>
      </c>
      <c r="AB3" s="52">
        <v>226705</v>
      </c>
      <c r="AC3" s="52">
        <v>226705</v>
      </c>
      <c r="AD3" s="52">
        <v>226705</v>
      </c>
      <c r="AE3" s="52">
        <v>226705</v>
      </c>
      <c r="AF3" s="52">
        <v>226705</v>
      </c>
      <c r="AG3" s="52">
        <v>226705</v>
      </c>
      <c r="AH3" s="52">
        <v>226705</v>
      </c>
      <c r="AI3" s="52">
        <v>226705</v>
      </c>
      <c r="AJ3" s="52">
        <v>226705</v>
      </c>
      <c r="AK3" s="52">
        <v>226705</v>
      </c>
      <c r="AL3" s="52">
        <v>226705</v>
      </c>
      <c r="AM3" s="52">
        <v>226705</v>
      </c>
      <c r="AN3" s="52">
        <v>226705</v>
      </c>
      <c r="AO3" s="52">
        <v>226705</v>
      </c>
      <c r="AP3" s="52">
        <v>226705</v>
      </c>
      <c r="AQ3" s="52">
        <v>226705</v>
      </c>
      <c r="AR3" s="52">
        <v>226705</v>
      </c>
      <c r="AS3" s="52">
        <v>226705</v>
      </c>
      <c r="AT3" s="52">
        <v>226705</v>
      </c>
      <c r="AU3" s="52">
        <v>226705</v>
      </c>
      <c r="AV3" s="52">
        <v>226705</v>
      </c>
      <c r="AW3" s="52">
        <v>226705</v>
      </c>
      <c r="AX3" s="52">
        <v>226705</v>
      </c>
      <c r="AY3" s="52">
        <v>226705</v>
      </c>
      <c r="AZ3" s="52">
        <v>226705</v>
      </c>
      <c r="BA3" s="52">
        <v>226705</v>
      </c>
      <c r="BB3" s="52">
        <v>226705</v>
      </c>
      <c r="BC3" s="52">
        <v>226705</v>
      </c>
      <c r="BD3" s="52">
        <v>226705</v>
      </c>
      <c r="BE3" s="52">
        <v>226705</v>
      </c>
      <c r="BF3" s="52">
        <v>226705</v>
      </c>
      <c r="BG3" s="52">
        <v>226705</v>
      </c>
      <c r="BH3" s="52">
        <v>226705</v>
      </c>
      <c r="BI3" s="52">
        <v>226705</v>
      </c>
      <c r="BJ3" s="52">
        <v>226705</v>
      </c>
      <c r="BK3" s="52">
        <v>226705</v>
      </c>
      <c r="BL3" s="52">
        <v>226705</v>
      </c>
      <c r="BM3" s="52">
        <v>226705</v>
      </c>
      <c r="BN3" s="52">
        <v>226705</v>
      </c>
    </row>
    <row r="4" spans="1:66" x14ac:dyDescent="0.35">
      <c r="A4" s="52">
        <v>250</v>
      </c>
      <c r="B4" s="52" t="s">
        <v>422</v>
      </c>
      <c r="C4" s="52">
        <v>6602</v>
      </c>
      <c r="D4" s="52" t="s">
        <v>183</v>
      </c>
      <c r="E4" s="52">
        <v>5110</v>
      </c>
      <c r="F4" s="52" t="s">
        <v>40</v>
      </c>
      <c r="G4" s="52" t="s">
        <v>89</v>
      </c>
      <c r="H4" s="52">
        <v>25050</v>
      </c>
      <c r="I4" s="52">
        <v>25070</v>
      </c>
      <c r="J4" s="52">
        <v>25100</v>
      </c>
      <c r="K4" s="52">
        <v>25130</v>
      </c>
      <c r="L4" s="52">
        <v>25150</v>
      </c>
      <c r="M4" s="52">
        <v>25170</v>
      </c>
      <c r="N4" s="52">
        <v>25200</v>
      </c>
      <c r="O4" s="52">
        <v>25250</v>
      </c>
      <c r="P4" s="52">
        <v>25300</v>
      </c>
      <c r="Q4" s="52">
        <v>25350</v>
      </c>
      <c r="R4" s="267">
        <v>25400</v>
      </c>
      <c r="S4" s="52">
        <v>25450</v>
      </c>
      <c r="T4" s="52">
        <v>25500</v>
      </c>
      <c r="U4" s="52">
        <v>25550</v>
      </c>
      <c r="V4" s="52">
        <v>25550</v>
      </c>
      <c r="W4" s="52">
        <v>25600</v>
      </c>
      <c r="X4" s="52">
        <v>25630</v>
      </c>
      <c r="Y4" s="52">
        <v>25650</v>
      </c>
      <c r="Z4" s="52">
        <v>25650</v>
      </c>
      <c r="AA4" s="52">
        <v>25700</v>
      </c>
      <c r="AB4" s="52">
        <v>25750</v>
      </c>
      <c r="AC4" s="52">
        <v>25770</v>
      </c>
      <c r="AD4" s="52">
        <v>25800</v>
      </c>
      <c r="AE4" s="52">
        <v>25850</v>
      </c>
      <c r="AF4" s="52">
        <v>25900</v>
      </c>
      <c r="AG4" s="52">
        <v>25950</v>
      </c>
      <c r="AH4" s="52">
        <v>25950</v>
      </c>
      <c r="AI4" s="52">
        <v>25950</v>
      </c>
      <c r="AJ4" s="52">
        <v>25950</v>
      </c>
      <c r="AK4" s="52">
        <v>25960</v>
      </c>
      <c r="AL4" s="52">
        <v>25980</v>
      </c>
      <c r="AM4" s="52">
        <v>26000</v>
      </c>
      <c r="AN4" s="52">
        <v>26000</v>
      </c>
      <c r="AO4" s="52">
        <v>26000</v>
      </c>
      <c r="AP4" s="52">
        <v>25800</v>
      </c>
      <c r="AQ4" s="52">
        <v>25800</v>
      </c>
      <c r="AR4" s="52">
        <v>25700</v>
      </c>
      <c r="AS4" s="52">
        <v>25700</v>
      </c>
      <c r="AT4" s="52">
        <v>25600</v>
      </c>
      <c r="AU4" s="52">
        <v>25600</v>
      </c>
      <c r="AV4" s="52">
        <v>25550</v>
      </c>
      <c r="AW4" s="52">
        <v>25550</v>
      </c>
      <c r="AX4" s="52">
        <v>25550</v>
      </c>
      <c r="AY4" s="52">
        <v>25550</v>
      </c>
      <c r="AZ4" s="52">
        <v>25550</v>
      </c>
      <c r="BA4" s="52">
        <v>25586</v>
      </c>
      <c r="BB4" s="52">
        <v>25650</v>
      </c>
      <c r="BC4" s="52">
        <v>25700</v>
      </c>
      <c r="BD4" s="52">
        <v>25745</v>
      </c>
      <c r="BE4" s="52">
        <v>26000</v>
      </c>
      <c r="BF4" s="52">
        <v>26200</v>
      </c>
      <c r="BG4" s="52">
        <v>30776</v>
      </c>
      <c r="BH4" s="52">
        <v>31400</v>
      </c>
      <c r="BI4" s="52">
        <v>32100</v>
      </c>
      <c r="BJ4" s="52">
        <v>32200</v>
      </c>
      <c r="BK4" s="52">
        <v>32000</v>
      </c>
      <c r="BL4" s="52">
        <v>31500</v>
      </c>
      <c r="BM4" s="52">
        <v>31500</v>
      </c>
      <c r="BN4" s="52">
        <v>31500</v>
      </c>
    </row>
    <row r="5" spans="1:66" x14ac:dyDescent="0.35">
      <c r="A5" s="52">
        <v>250</v>
      </c>
      <c r="B5" s="52" t="s">
        <v>422</v>
      </c>
      <c r="C5" s="52">
        <v>6610</v>
      </c>
      <c r="D5" s="52" t="s">
        <v>184</v>
      </c>
      <c r="E5" s="52">
        <v>5110</v>
      </c>
      <c r="F5" s="52" t="s">
        <v>40</v>
      </c>
      <c r="G5" s="52" t="s">
        <v>89</v>
      </c>
      <c r="H5" s="52">
        <v>25050</v>
      </c>
      <c r="I5" s="52">
        <v>25070</v>
      </c>
      <c r="J5" s="52">
        <v>25100</v>
      </c>
      <c r="K5" s="52">
        <v>25130</v>
      </c>
      <c r="L5" s="52">
        <v>25150</v>
      </c>
      <c r="M5" s="52">
        <v>25170</v>
      </c>
      <c r="N5" s="52">
        <v>25200</v>
      </c>
      <c r="O5" s="52">
        <v>25250</v>
      </c>
      <c r="P5" s="52">
        <v>25300</v>
      </c>
      <c r="Q5" s="52">
        <v>25350</v>
      </c>
      <c r="R5" s="267">
        <v>25400</v>
      </c>
      <c r="S5" s="52">
        <v>25450</v>
      </c>
      <c r="T5" s="52">
        <v>25500</v>
      </c>
      <c r="U5" s="52">
        <v>25550</v>
      </c>
      <c r="V5" s="52">
        <v>25550</v>
      </c>
      <c r="W5" s="52">
        <v>25600</v>
      </c>
      <c r="X5" s="52">
        <v>25630</v>
      </c>
      <c r="Y5" s="52">
        <v>25650</v>
      </c>
      <c r="Z5" s="52">
        <v>25650</v>
      </c>
      <c r="AA5" s="52">
        <v>25700</v>
      </c>
      <c r="AB5" s="52">
        <v>25750</v>
      </c>
      <c r="AC5" s="52">
        <v>25770</v>
      </c>
      <c r="AD5" s="52">
        <v>25800</v>
      </c>
      <c r="AE5" s="52">
        <v>25850</v>
      </c>
      <c r="AF5" s="52">
        <v>25900</v>
      </c>
      <c r="AG5" s="52">
        <v>25950</v>
      </c>
      <c r="AH5" s="52">
        <v>25950</v>
      </c>
      <c r="AI5" s="52">
        <v>25950</v>
      </c>
      <c r="AJ5" s="52">
        <v>25950</v>
      </c>
      <c r="AK5" s="52">
        <v>25960</v>
      </c>
      <c r="AL5" s="52">
        <v>25980</v>
      </c>
      <c r="AM5" s="52">
        <v>26000</v>
      </c>
      <c r="AN5" s="52">
        <v>26000</v>
      </c>
      <c r="AO5" s="52">
        <v>26000</v>
      </c>
      <c r="AP5" s="52">
        <v>25800</v>
      </c>
      <c r="AQ5" s="52">
        <v>25800</v>
      </c>
      <c r="AR5" s="52">
        <v>25700</v>
      </c>
      <c r="AS5" s="52">
        <v>25700</v>
      </c>
      <c r="AT5" s="52">
        <v>25600</v>
      </c>
      <c r="AU5" s="52">
        <v>25600</v>
      </c>
      <c r="AV5" s="52">
        <v>25550</v>
      </c>
      <c r="AW5" s="52">
        <v>25550</v>
      </c>
      <c r="AX5" s="52">
        <v>25550</v>
      </c>
      <c r="AY5" s="52">
        <v>25550</v>
      </c>
      <c r="AZ5" s="52">
        <v>25550</v>
      </c>
      <c r="BA5" s="52">
        <v>25586</v>
      </c>
      <c r="BB5" s="52">
        <v>25650</v>
      </c>
      <c r="BC5" s="52">
        <v>25700</v>
      </c>
      <c r="BD5" s="52">
        <v>25745</v>
      </c>
      <c r="BE5" s="52">
        <v>26000</v>
      </c>
      <c r="BF5" s="52">
        <v>26200</v>
      </c>
      <c r="BG5" s="52">
        <v>30776</v>
      </c>
      <c r="BH5" s="52">
        <v>31400</v>
      </c>
      <c r="BI5" s="52">
        <v>32100</v>
      </c>
      <c r="BJ5" s="52">
        <v>32200</v>
      </c>
      <c r="BK5" s="52">
        <v>32000</v>
      </c>
      <c r="BL5" s="52">
        <v>31500</v>
      </c>
      <c r="BM5" s="52">
        <v>31500</v>
      </c>
      <c r="BN5" s="52">
        <v>31500</v>
      </c>
    </row>
    <row r="6" spans="1:66" x14ac:dyDescent="0.35">
      <c r="A6" s="52">
        <v>250</v>
      </c>
      <c r="B6" s="52" t="s">
        <v>422</v>
      </c>
      <c r="C6" s="52">
        <v>6620</v>
      </c>
      <c r="D6" s="52" t="s">
        <v>94</v>
      </c>
      <c r="E6" s="52">
        <v>5110</v>
      </c>
      <c r="F6" s="52" t="s">
        <v>40</v>
      </c>
      <c r="G6" s="52" t="s">
        <v>89</v>
      </c>
      <c r="H6" s="52">
        <v>6950</v>
      </c>
      <c r="I6" s="52">
        <v>6970</v>
      </c>
      <c r="J6" s="52">
        <v>7000</v>
      </c>
      <c r="K6" s="52">
        <v>7030</v>
      </c>
      <c r="L6" s="52">
        <v>7050</v>
      </c>
      <c r="M6" s="52">
        <v>7070</v>
      </c>
      <c r="N6" s="52">
        <v>7100</v>
      </c>
      <c r="O6" s="52">
        <v>7150</v>
      </c>
      <c r="P6" s="52">
        <v>7200</v>
      </c>
      <c r="Q6" s="52">
        <v>7250</v>
      </c>
      <c r="R6" s="267">
        <v>7300</v>
      </c>
      <c r="S6" s="52">
        <v>7350</v>
      </c>
      <c r="T6" s="52">
        <v>7400</v>
      </c>
      <c r="U6" s="52">
        <v>7450</v>
      </c>
      <c r="V6" s="52">
        <v>7450</v>
      </c>
      <c r="W6" s="52">
        <v>7500</v>
      </c>
      <c r="X6" s="52">
        <v>7530</v>
      </c>
      <c r="Y6" s="52">
        <v>7550</v>
      </c>
      <c r="Z6" s="52">
        <v>7550</v>
      </c>
      <c r="AA6" s="52">
        <v>7600</v>
      </c>
      <c r="AB6" s="52">
        <v>7650</v>
      </c>
      <c r="AC6" s="52">
        <v>7670</v>
      </c>
      <c r="AD6" s="52">
        <v>7700</v>
      </c>
      <c r="AE6" s="52">
        <v>7750</v>
      </c>
      <c r="AF6" s="52">
        <v>7800</v>
      </c>
      <c r="AG6" s="52">
        <v>7850</v>
      </c>
      <c r="AH6" s="52">
        <v>7850</v>
      </c>
      <c r="AI6" s="52">
        <v>7850</v>
      </c>
      <c r="AJ6" s="52">
        <v>7850</v>
      </c>
      <c r="AK6" s="52">
        <v>7860</v>
      </c>
      <c r="AL6" s="52">
        <v>7880</v>
      </c>
      <c r="AM6" s="52">
        <v>7900</v>
      </c>
      <c r="AN6" s="52">
        <v>7900</v>
      </c>
      <c r="AO6" s="52">
        <v>7900</v>
      </c>
      <c r="AP6" s="52">
        <v>7700</v>
      </c>
      <c r="AQ6" s="52">
        <v>7700</v>
      </c>
      <c r="AR6" s="52">
        <v>7600</v>
      </c>
      <c r="AS6" s="52">
        <v>7600</v>
      </c>
      <c r="AT6" s="52">
        <v>7500</v>
      </c>
      <c r="AU6" s="52">
        <v>7500</v>
      </c>
      <c r="AV6" s="52">
        <v>7450</v>
      </c>
      <c r="AW6" s="52">
        <v>7450</v>
      </c>
      <c r="AX6" s="52">
        <v>7450</v>
      </c>
      <c r="AY6" s="52">
        <v>7450</v>
      </c>
      <c r="AZ6" s="52">
        <v>7450</v>
      </c>
      <c r="BA6" s="52">
        <v>7450</v>
      </c>
      <c r="BB6" s="52">
        <v>7450</v>
      </c>
      <c r="BC6" s="52">
        <v>7500</v>
      </c>
      <c r="BD6" s="52">
        <v>7545</v>
      </c>
      <c r="BE6" s="52">
        <v>7800</v>
      </c>
      <c r="BF6" s="52">
        <v>8000</v>
      </c>
      <c r="BG6" s="52">
        <v>12576</v>
      </c>
      <c r="BH6" s="52">
        <v>13200</v>
      </c>
      <c r="BI6" s="52">
        <v>13900</v>
      </c>
      <c r="BJ6" s="52">
        <v>14000</v>
      </c>
      <c r="BK6" s="52">
        <v>13800</v>
      </c>
      <c r="BL6" s="52">
        <v>13300</v>
      </c>
      <c r="BM6" s="52">
        <v>13300</v>
      </c>
      <c r="BN6" s="52">
        <v>13300</v>
      </c>
    </row>
    <row r="7" spans="1:66" x14ac:dyDescent="0.35">
      <c r="A7" s="52">
        <v>250</v>
      </c>
      <c r="B7" s="52" t="s">
        <v>422</v>
      </c>
      <c r="C7" s="52">
        <v>6621</v>
      </c>
      <c r="D7" s="52" t="s">
        <v>185</v>
      </c>
      <c r="E7" s="52">
        <v>5110</v>
      </c>
      <c r="F7" s="52" t="s">
        <v>40</v>
      </c>
      <c r="G7" s="52" t="s">
        <v>89</v>
      </c>
      <c r="H7" s="52">
        <v>6400</v>
      </c>
      <c r="I7" s="52">
        <v>6400</v>
      </c>
      <c r="J7" s="52">
        <v>6400</v>
      </c>
      <c r="K7" s="52">
        <v>6380</v>
      </c>
      <c r="L7" s="52">
        <v>6360</v>
      </c>
      <c r="M7" s="52">
        <v>6360</v>
      </c>
      <c r="N7" s="52">
        <v>6370</v>
      </c>
      <c r="O7" s="52">
        <v>6400</v>
      </c>
      <c r="P7" s="52">
        <v>6420</v>
      </c>
      <c r="Q7" s="52">
        <v>6440</v>
      </c>
      <c r="R7" s="267">
        <v>6470</v>
      </c>
      <c r="S7" s="52">
        <v>6500</v>
      </c>
      <c r="T7" s="52">
        <v>6520</v>
      </c>
      <c r="U7" s="52">
        <v>6550</v>
      </c>
      <c r="V7" s="52">
        <v>6545</v>
      </c>
      <c r="W7" s="52">
        <v>6590</v>
      </c>
      <c r="X7" s="52">
        <v>6610</v>
      </c>
      <c r="Y7" s="52">
        <v>6620</v>
      </c>
      <c r="Z7" s="52">
        <v>6600</v>
      </c>
      <c r="AA7" s="52">
        <v>6620</v>
      </c>
      <c r="AB7" s="52">
        <v>6650</v>
      </c>
      <c r="AC7" s="52">
        <v>6640</v>
      </c>
      <c r="AD7" s="52">
        <v>6650</v>
      </c>
      <c r="AE7" s="52">
        <v>6670</v>
      </c>
      <c r="AF7" s="52">
        <v>6700</v>
      </c>
      <c r="AG7" s="52">
        <v>6720</v>
      </c>
      <c r="AH7" s="52">
        <v>6700</v>
      </c>
      <c r="AI7" s="52">
        <v>6700</v>
      </c>
      <c r="AJ7" s="52">
        <v>6700</v>
      </c>
      <c r="AK7" s="52">
        <v>6670</v>
      </c>
      <c r="AL7" s="52">
        <v>6680</v>
      </c>
      <c r="AM7" s="52">
        <v>6700</v>
      </c>
      <c r="AN7" s="52">
        <v>6700</v>
      </c>
      <c r="AO7" s="52">
        <v>6700</v>
      </c>
      <c r="AP7" s="52">
        <v>6700</v>
      </c>
      <c r="AQ7" s="52">
        <v>6700</v>
      </c>
      <c r="AR7" s="52">
        <v>6700</v>
      </c>
      <c r="AS7" s="52">
        <v>6700</v>
      </c>
      <c r="AT7" s="52">
        <v>6700</v>
      </c>
      <c r="AU7" s="52">
        <v>6700</v>
      </c>
      <c r="AV7" s="52">
        <v>6700</v>
      </c>
      <c r="AW7" s="52">
        <v>6700</v>
      </c>
      <c r="AX7" s="52">
        <v>6700</v>
      </c>
      <c r="AY7" s="52">
        <v>6700</v>
      </c>
      <c r="AZ7" s="52">
        <v>6700</v>
      </c>
      <c r="BA7" s="52">
        <v>6700</v>
      </c>
      <c r="BB7" s="52">
        <v>6700</v>
      </c>
      <c r="BC7" s="52">
        <v>6750</v>
      </c>
      <c r="BD7" s="52">
        <v>6790</v>
      </c>
      <c r="BE7" s="52">
        <v>6800</v>
      </c>
      <c r="BF7" s="52">
        <v>7000</v>
      </c>
      <c r="BG7" s="52">
        <v>11476</v>
      </c>
      <c r="BH7" s="52">
        <v>11900</v>
      </c>
      <c r="BI7" s="52">
        <v>12400</v>
      </c>
      <c r="BJ7" s="52">
        <v>12500</v>
      </c>
      <c r="BK7" s="52">
        <v>12300</v>
      </c>
      <c r="BL7" s="52">
        <v>11800</v>
      </c>
      <c r="BM7" s="52">
        <v>11800</v>
      </c>
      <c r="BN7" s="52">
        <v>11800</v>
      </c>
    </row>
    <row r="8" spans="1:66" x14ac:dyDescent="0.35">
      <c r="A8" s="52">
        <v>250</v>
      </c>
      <c r="B8" s="52" t="s">
        <v>422</v>
      </c>
      <c r="C8" s="52">
        <v>6650</v>
      </c>
      <c r="D8" s="52" t="s">
        <v>186</v>
      </c>
      <c r="E8" s="52">
        <v>5110</v>
      </c>
      <c r="F8" s="52" t="s">
        <v>40</v>
      </c>
      <c r="G8" s="52" t="s">
        <v>89</v>
      </c>
      <c r="H8" s="52">
        <v>550</v>
      </c>
      <c r="I8" s="52">
        <v>570</v>
      </c>
      <c r="J8" s="52">
        <v>600</v>
      </c>
      <c r="K8" s="52">
        <v>650</v>
      </c>
      <c r="L8" s="52">
        <v>690</v>
      </c>
      <c r="M8" s="52">
        <v>710</v>
      </c>
      <c r="N8" s="52">
        <v>730</v>
      </c>
      <c r="O8" s="52">
        <v>750</v>
      </c>
      <c r="P8" s="52">
        <v>780</v>
      </c>
      <c r="Q8" s="52">
        <v>810</v>
      </c>
      <c r="R8" s="267">
        <v>830</v>
      </c>
      <c r="S8" s="52">
        <v>850</v>
      </c>
      <c r="T8" s="52">
        <v>880</v>
      </c>
      <c r="U8" s="52">
        <v>900</v>
      </c>
      <c r="V8" s="52">
        <v>905</v>
      </c>
      <c r="W8" s="52">
        <v>910</v>
      </c>
      <c r="X8" s="52">
        <v>920</v>
      </c>
      <c r="Y8" s="52">
        <v>930</v>
      </c>
      <c r="Z8" s="52">
        <v>950</v>
      </c>
      <c r="AA8" s="52">
        <v>980</v>
      </c>
      <c r="AB8" s="52">
        <v>1000</v>
      </c>
      <c r="AC8" s="52">
        <v>1030</v>
      </c>
      <c r="AD8" s="52">
        <v>1050</v>
      </c>
      <c r="AE8" s="52">
        <v>1080</v>
      </c>
      <c r="AF8" s="52">
        <v>1100</v>
      </c>
      <c r="AG8" s="52">
        <v>1130</v>
      </c>
      <c r="AH8" s="52">
        <v>1150</v>
      </c>
      <c r="AI8" s="52">
        <v>1150</v>
      </c>
      <c r="AJ8" s="52">
        <v>1150</v>
      </c>
      <c r="AK8" s="52">
        <v>1190</v>
      </c>
      <c r="AL8" s="52">
        <v>1200</v>
      </c>
      <c r="AM8" s="52">
        <v>1200</v>
      </c>
      <c r="AN8" s="52">
        <v>1200</v>
      </c>
      <c r="AO8" s="52">
        <v>1200</v>
      </c>
      <c r="AP8" s="52">
        <v>1000</v>
      </c>
      <c r="AQ8" s="52">
        <v>1000</v>
      </c>
      <c r="AR8" s="52">
        <v>900</v>
      </c>
      <c r="AS8" s="52">
        <v>900</v>
      </c>
      <c r="AT8" s="52">
        <v>800</v>
      </c>
      <c r="AU8" s="52">
        <v>800</v>
      </c>
      <c r="AV8" s="52">
        <v>750</v>
      </c>
      <c r="AW8" s="52">
        <v>750</v>
      </c>
      <c r="AX8" s="52">
        <v>750</v>
      </c>
      <c r="AY8" s="52">
        <v>750</v>
      </c>
      <c r="AZ8" s="52">
        <v>750</v>
      </c>
      <c r="BA8" s="52">
        <v>750</v>
      </c>
      <c r="BB8" s="52">
        <v>750</v>
      </c>
      <c r="BC8" s="52">
        <v>750</v>
      </c>
      <c r="BD8" s="52">
        <v>755</v>
      </c>
      <c r="BE8" s="52">
        <v>1000</v>
      </c>
      <c r="BF8" s="52">
        <v>1000</v>
      </c>
      <c r="BG8" s="52">
        <v>1100</v>
      </c>
      <c r="BH8" s="52">
        <v>1300</v>
      </c>
      <c r="BI8" s="52">
        <v>1500</v>
      </c>
      <c r="BJ8" s="52">
        <v>1500</v>
      </c>
      <c r="BK8" s="52">
        <v>1500</v>
      </c>
      <c r="BL8" s="52">
        <v>1500</v>
      </c>
      <c r="BM8" s="52">
        <v>1500</v>
      </c>
      <c r="BN8" s="52">
        <v>1500</v>
      </c>
    </row>
    <row r="9" spans="1:66" x14ac:dyDescent="0.35">
      <c r="A9" s="52">
        <v>250</v>
      </c>
      <c r="B9" s="52" t="s">
        <v>422</v>
      </c>
      <c r="C9" s="52">
        <v>6655</v>
      </c>
      <c r="D9" s="52" t="s">
        <v>187</v>
      </c>
      <c r="E9" s="52">
        <v>5110</v>
      </c>
      <c r="F9" s="52" t="s">
        <v>40</v>
      </c>
      <c r="G9" s="52" t="s">
        <v>89</v>
      </c>
      <c r="H9" s="52">
        <v>18100</v>
      </c>
      <c r="I9" s="52">
        <v>18100</v>
      </c>
      <c r="J9" s="52">
        <v>18100</v>
      </c>
      <c r="K9" s="52">
        <v>18100</v>
      </c>
      <c r="L9" s="52">
        <v>18100</v>
      </c>
      <c r="M9" s="52">
        <v>18100</v>
      </c>
      <c r="N9" s="52">
        <v>18100</v>
      </c>
      <c r="O9" s="52">
        <v>18100</v>
      </c>
      <c r="P9" s="52">
        <v>18100</v>
      </c>
      <c r="Q9" s="52">
        <v>18100</v>
      </c>
      <c r="R9" s="267">
        <v>18100</v>
      </c>
      <c r="S9" s="52">
        <v>18100</v>
      </c>
      <c r="T9" s="52">
        <v>18100</v>
      </c>
      <c r="U9" s="52">
        <v>18100</v>
      </c>
      <c r="V9" s="52">
        <v>18100</v>
      </c>
      <c r="W9" s="52">
        <v>18100</v>
      </c>
      <c r="X9" s="52">
        <v>18100</v>
      </c>
      <c r="Y9" s="52">
        <v>18100</v>
      </c>
      <c r="Z9" s="52">
        <v>18100</v>
      </c>
      <c r="AA9" s="52">
        <v>18100</v>
      </c>
      <c r="AB9" s="52">
        <v>18100</v>
      </c>
      <c r="AC9" s="52">
        <v>18100</v>
      </c>
      <c r="AD9" s="52">
        <v>18100</v>
      </c>
      <c r="AE9" s="52">
        <v>18100</v>
      </c>
      <c r="AF9" s="52">
        <v>18100</v>
      </c>
      <c r="AG9" s="52">
        <v>18100</v>
      </c>
      <c r="AH9" s="52">
        <v>18100</v>
      </c>
      <c r="AI9" s="52">
        <v>18100</v>
      </c>
      <c r="AJ9" s="52">
        <v>18100</v>
      </c>
      <c r="AK9" s="52">
        <v>18100</v>
      </c>
      <c r="AL9" s="52">
        <v>18100</v>
      </c>
      <c r="AM9" s="52">
        <v>18100</v>
      </c>
      <c r="AN9" s="52">
        <v>18100</v>
      </c>
      <c r="AO9" s="52">
        <v>18100</v>
      </c>
      <c r="AP9" s="52">
        <v>18100</v>
      </c>
      <c r="AQ9" s="52">
        <v>18100</v>
      </c>
      <c r="AR9" s="52">
        <v>18100</v>
      </c>
      <c r="AS9" s="52">
        <v>18100</v>
      </c>
      <c r="AT9" s="52">
        <v>18100</v>
      </c>
      <c r="AU9" s="52">
        <v>18100</v>
      </c>
      <c r="AV9" s="52">
        <v>18100</v>
      </c>
      <c r="AW9" s="52">
        <v>18100</v>
      </c>
      <c r="AX9" s="52">
        <v>18100</v>
      </c>
      <c r="AY9" s="52">
        <v>18100</v>
      </c>
      <c r="AZ9" s="52">
        <v>18100</v>
      </c>
      <c r="BA9" s="52">
        <v>18136</v>
      </c>
      <c r="BB9" s="52">
        <v>18200</v>
      </c>
      <c r="BC9" s="52">
        <v>18200</v>
      </c>
      <c r="BD9" s="52">
        <v>18200</v>
      </c>
      <c r="BE9" s="52">
        <v>18200</v>
      </c>
      <c r="BF9" s="52">
        <v>18200</v>
      </c>
      <c r="BG9" s="52">
        <v>18200</v>
      </c>
      <c r="BH9" s="52">
        <v>18200</v>
      </c>
      <c r="BI9" s="52">
        <v>18200</v>
      </c>
      <c r="BJ9" s="52">
        <v>18200</v>
      </c>
      <c r="BK9" s="52">
        <v>18200</v>
      </c>
      <c r="BL9" s="52">
        <v>18200</v>
      </c>
      <c r="BM9" s="52">
        <v>18200</v>
      </c>
      <c r="BN9" s="52">
        <v>18200</v>
      </c>
    </row>
    <row r="10" spans="1:66" x14ac:dyDescent="0.35">
      <c r="A10" s="52">
        <v>250</v>
      </c>
      <c r="B10" s="52" t="s">
        <v>422</v>
      </c>
      <c r="C10" s="52">
        <v>6646</v>
      </c>
      <c r="D10" s="52" t="s">
        <v>188</v>
      </c>
      <c r="E10" s="52">
        <v>5110</v>
      </c>
      <c r="F10" s="52" t="s">
        <v>40</v>
      </c>
      <c r="G10" s="52" t="s">
        <v>89</v>
      </c>
      <c r="R10" s="267"/>
      <c r="AK10" s="52">
        <v>150629</v>
      </c>
      <c r="AL10" s="52">
        <v>149956</v>
      </c>
      <c r="AM10" s="52">
        <v>149283</v>
      </c>
      <c r="AN10" s="52">
        <v>148610</v>
      </c>
      <c r="AO10" s="52">
        <v>147937</v>
      </c>
      <c r="AP10" s="52">
        <v>147264</v>
      </c>
      <c r="AQ10" s="52">
        <v>146591</v>
      </c>
      <c r="AR10" s="52">
        <v>145918</v>
      </c>
      <c r="AS10" s="52">
        <v>145245</v>
      </c>
      <c r="AT10" s="52">
        <v>144572</v>
      </c>
      <c r="AU10" s="52">
        <v>143899</v>
      </c>
      <c r="AV10" s="52">
        <v>143226</v>
      </c>
      <c r="AW10" s="52">
        <v>142553</v>
      </c>
      <c r="AX10" s="52">
        <v>141880</v>
      </c>
      <c r="AY10" s="52">
        <v>141207</v>
      </c>
      <c r="AZ10" s="52">
        <v>140534</v>
      </c>
      <c r="BA10" s="52">
        <v>139861</v>
      </c>
      <c r="BB10" s="52">
        <v>139188</v>
      </c>
      <c r="BC10" s="52">
        <v>138515</v>
      </c>
      <c r="BD10" s="52">
        <v>137842</v>
      </c>
      <c r="BE10" s="52">
        <v>137169</v>
      </c>
      <c r="BF10" s="52">
        <v>136067.62400000001</v>
      </c>
      <c r="BG10" s="52">
        <v>134966.24799999999</v>
      </c>
      <c r="BH10" s="52">
        <v>133864.872</v>
      </c>
      <c r="BI10" s="52">
        <v>132763.49600000001</v>
      </c>
      <c r="BJ10" s="52">
        <v>131662.12</v>
      </c>
      <c r="BK10" s="52">
        <v>130560.74</v>
      </c>
      <c r="BL10" s="52">
        <v>129459.37</v>
      </c>
      <c r="BM10" s="52">
        <v>128357.99</v>
      </c>
      <c r="BN10" s="52">
        <v>127256.61</v>
      </c>
    </row>
    <row r="11" spans="1:66" x14ac:dyDescent="0.35">
      <c r="A11" s="52">
        <v>250</v>
      </c>
      <c r="B11" s="52" t="s">
        <v>422</v>
      </c>
      <c r="C11" s="52">
        <v>6646</v>
      </c>
      <c r="D11" s="52" t="s">
        <v>188</v>
      </c>
      <c r="E11" s="52">
        <v>72151</v>
      </c>
      <c r="F11" s="52" t="s">
        <v>327</v>
      </c>
      <c r="G11" s="52" t="s">
        <v>328</v>
      </c>
      <c r="R11" s="267"/>
      <c r="AK11" s="52">
        <v>22409.076300000001</v>
      </c>
      <c r="AL11" s="52">
        <v>22308.954099999999</v>
      </c>
      <c r="AM11" s="52">
        <v>22208.831900000001</v>
      </c>
      <c r="AN11" s="52">
        <v>22108.709699999999</v>
      </c>
      <c r="AO11" s="52">
        <v>22008.587500000001</v>
      </c>
      <c r="AP11" s="52">
        <v>21908.4653</v>
      </c>
      <c r="AQ11" s="52">
        <v>21808.343099999998</v>
      </c>
      <c r="AR11" s="52">
        <v>21708.2209</v>
      </c>
      <c r="AS11" s="52">
        <v>21608.098600000001</v>
      </c>
      <c r="AT11" s="52">
        <v>21507.9764</v>
      </c>
      <c r="AU11" s="52">
        <v>21407.854200000002</v>
      </c>
      <c r="AV11" s="52">
        <v>21307.732</v>
      </c>
      <c r="AW11" s="52">
        <v>21207.609799999998</v>
      </c>
      <c r="AX11" s="52">
        <v>21107.4876</v>
      </c>
      <c r="AY11" s="52">
        <v>21007.365399999999</v>
      </c>
      <c r="AZ11" s="52">
        <v>20907.243200000001</v>
      </c>
      <c r="BA11" s="52">
        <v>20807.120999999999</v>
      </c>
      <c r="BB11" s="52">
        <v>20706.998800000001</v>
      </c>
      <c r="BC11" s="52">
        <v>20606.8766</v>
      </c>
      <c r="BD11" s="52">
        <v>20506.754300000001</v>
      </c>
      <c r="BE11" s="52">
        <v>20406.632099999999</v>
      </c>
      <c r="BF11" s="52">
        <v>20242.7804</v>
      </c>
      <c r="BG11" s="52">
        <v>20078.9287</v>
      </c>
      <c r="BH11" s="52">
        <v>19915.077000000001</v>
      </c>
      <c r="BI11" s="52">
        <v>19751.225299999998</v>
      </c>
      <c r="BJ11" s="52">
        <v>19587.373599999999</v>
      </c>
      <c r="BK11" s="52">
        <v>19423.5213</v>
      </c>
      <c r="BL11" s="52">
        <v>19259.6705</v>
      </c>
      <c r="BM11" s="52">
        <v>19095.818200000002</v>
      </c>
      <c r="BN11" s="52">
        <v>18931.965899999999</v>
      </c>
    </row>
    <row r="12" spans="1:66" x14ac:dyDescent="0.35">
      <c r="A12" s="52">
        <v>250</v>
      </c>
      <c r="B12" s="52" t="s">
        <v>422</v>
      </c>
      <c r="C12" s="52">
        <v>6717</v>
      </c>
      <c r="D12" s="52" t="s">
        <v>189</v>
      </c>
      <c r="E12" s="52">
        <v>5110</v>
      </c>
      <c r="F12" s="52" t="s">
        <v>40</v>
      </c>
      <c r="G12" s="52" t="s">
        <v>89</v>
      </c>
      <c r="R12" s="267"/>
      <c r="AK12" s="52">
        <v>150573.5</v>
      </c>
      <c r="AL12" s="52">
        <v>149900.38</v>
      </c>
      <c r="AM12" s="52">
        <v>149227.26</v>
      </c>
      <c r="AN12" s="52">
        <v>148554.14000000001</v>
      </c>
      <c r="AO12" s="52">
        <v>147881.01999999999</v>
      </c>
      <c r="AP12" s="52">
        <v>147207.9</v>
      </c>
      <c r="AQ12" s="52">
        <v>146534.78</v>
      </c>
      <c r="AR12" s="52">
        <v>145861.66</v>
      </c>
      <c r="AS12" s="52">
        <v>145188.54</v>
      </c>
      <c r="AT12" s="52">
        <v>144515.42000000001</v>
      </c>
      <c r="AU12" s="52">
        <v>143842.29999999999</v>
      </c>
      <c r="AV12" s="52">
        <v>143169.20000000001</v>
      </c>
      <c r="AW12" s="52">
        <v>142496.1</v>
      </c>
      <c r="AX12" s="52">
        <v>141823</v>
      </c>
      <c r="AY12" s="52">
        <v>141149.9</v>
      </c>
      <c r="AZ12" s="52">
        <v>140476.79999999999</v>
      </c>
      <c r="BA12" s="52">
        <v>139803.70000000001</v>
      </c>
      <c r="BB12" s="52">
        <v>139130.6</v>
      </c>
      <c r="BC12" s="52">
        <v>138457.5</v>
      </c>
      <c r="BD12" s="52">
        <v>137784.4</v>
      </c>
      <c r="BE12" s="52">
        <v>137111.29999999999</v>
      </c>
      <c r="BF12" s="52">
        <v>136009.924</v>
      </c>
      <c r="BG12" s="52">
        <v>134908.54800000001</v>
      </c>
      <c r="BH12" s="52">
        <v>133807.17199999999</v>
      </c>
      <c r="BI12" s="52">
        <v>132705.796</v>
      </c>
      <c r="BJ12" s="52">
        <v>131604.42000000001</v>
      </c>
      <c r="BK12" s="52">
        <v>130503.03999999999</v>
      </c>
      <c r="BL12" s="52">
        <v>129401.67</v>
      </c>
      <c r="BM12" s="52">
        <v>128300.3</v>
      </c>
      <c r="BN12" s="52">
        <v>127198.91</v>
      </c>
    </row>
    <row r="13" spans="1:66" x14ac:dyDescent="0.35">
      <c r="A13" s="52">
        <v>250</v>
      </c>
      <c r="B13" s="52" t="s">
        <v>422</v>
      </c>
      <c r="C13" s="52">
        <v>6716</v>
      </c>
      <c r="D13" s="52" t="s">
        <v>190</v>
      </c>
      <c r="E13" s="52">
        <v>5110</v>
      </c>
      <c r="F13" s="52" t="s">
        <v>40</v>
      </c>
      <c r="G13" s="52" t="s">
        <v>89</v>
      </c>
      <c r="R13" s="267"/>
      <c r="AK13" s="52">
        <v>55.5</v>
      </c>
      <c r="AL13" s="52">
        <v>55.62</v>
      </c>
      <c r="AM13" s="52">
        <v>55.74</v>
      </c>
      <c r="AN13" s="52">
        <v>55.86</v>
      </c>
      <c r="AO13" s="52">
        <v>55.98</v>
      </c>
      <c r="AP13" s="52">
        <v>56.1</v>
      </c>
      <c r="AQ13" s="52">
        <v>56.22</v>
      </c>
      <c r="AR13" s="52">
        <v>56.34</v>
      </c>
      <c r="AS13" s="52">
        <v>56.46</v>
      </c>
      <c r="AT13" s="52">
        <v>56.58</v>
      </c>
      <c r="AU13" s="52">
        <v>56.7</v>
      </c>
      <c r="AV13" s="52">
        <v>56.8</v>
      </c>
      <c r="AW13" s="52">
        <v>56.9</v>
      </c>
      <c r="AX13" s="52">
        <v>57</v>
      </c>
      <c r="AY13" s="52">
        <v>57.1</v>
      </c>
      <c r="AZ13" s="52">
        <v>57.2</v>
      </c>
      <c r="BA13" s="52">
        <v>57.3</v>
      </c>
      <c r="BB13" s="52">
        <v>57.4</v>
      </c>
      <c r="BC13" s="52">
        <v>57.5</v>
      </c>
      <c r="BD13" s="52">
        <v>57.6</v>
      </c>
      <c r="BE13" s="52">
        <v>57.7</v>
      </c>
      <c r="BF13" s="52">
        <v>57.7</v>
      </c>
      <c r="BG13" s="52">
        <v>57.7</v>
      </c>
      <c r="BH13" s="52">
        <v>57.7</v>
      </c>
      <c r="BI13" s="52">
        <v>57.7</v>
      </c>
      <c r="BJ13" s="52">
        <v>57.7</v>
      </c>
      <c r="BK13" s="52">
        <v>57.7</v>
      </c>
      <c r="BL13" s="52">
        <v>57.7</v>
      </c>
      <c r="BM13" s="52">
        <v>57.7</v>
      </c>
      <c r="BN13" s="52">
        <v>57.7</v>
      </c>
    </row>
    <row r="14" spans="1:66" x14ac:dyDescent="0.35">
      <c r="A14" s="52">
        <v>250</v>
      </c>
      <c r="B14" s="52" t="s">
        <v>422</v>
      </c>
      <c r="C14" s="52">
        <v>6670</v>
      </c>
      <c r="D14" s="52" t="s">
        <v>191</v>
      </c>
      <c r="E14" s="52">
        <v>5110</v>
      </c>
      <c r="F14" s="52" t="s">
        <v>40</v>
      </c>
      <c r="G14" s="52" t="s">
        <v>89</v>
      </c>
      <c r="R14" s="267"/>
      <c r="AK14" s="52">
        <v>50116</v>
      </c>
      <c r="AL14" s="52">
        <v>50769</v>
      </c>
      <c r="AM14" s="52">
        <v>51422</v>
      </c>
      <c r="AN14" s="52">
        <v>52095</v>
      </c>
      <c r="AO14" s="52">
        <v>52768</v>
      </c>
      <c r="AP14" s="52">
        <v>53641</v>
      </c>
      <c r="AQ14" s="52">
        <v>54314</v>
      </c>
      <c r="AR14" s="52">
        <v>55087</v>
      </c>
      <c r="AS14" s="52">
        <v>55760</v>
      </c>
      <c r="AT14" s="52">
        <v>56533</v>
      </c>
      <c r="AU14" s="52">
        <v>57206</v>
      </c>
      <c r="AV14" s="52">
        <v>57929</v>
      </c>
      <c r="AW14" s="52">
        <v>58602</v>
      </c>
      <c r="AX14" s="52">
        <v>59275</v>
      </c>
      <c r="AY14" s="52">
        <v>59948</v>
      </c>
      <c r="AZ14" s="52">
        <v>60621</v>
      </c>
      <c r="BA14" s="52">
        <v>61258</v>
      </c>
      <c r="BB14" s="52">
        <v>61867</v>
      </c>
      <c r="BC14" s="52">
        <v>62490</v>
      </c>
      <c r="BD14" s="52">
        <v>63118</v>
      </c>
      <c r="BE14" s="52">
        <v>63536</v>
      </c>
      <c r="BF14" s="52">
        <v>64437.375999999997</v>
      </c>
      <c r="BG14" s="52">
        <v>60962.752</v>
      </c>
      <c r="BH14" s="52">
        <v>61440.127999999997</v>
      </c>
      <c r="BI14" s="52">
        <v>61841.504000000001</v>
      </c>
      <c r="BJ14" s="52">
        <v>62842.879999999997</v>
      </c>
      <c r="BK14" s="52">
        <v>64144.26</v>
      </c>
      <c r="BL14" s="52">
        <v>65745.63</v>
      </c>
      <c r="BM14" s="52">
        <v>66847.009999999995</v>
      </c>
      <c r="BN14" s="52">
        <v>67948.39</v>
      </c>
    </row>
    <row r="15" spans="1:66" x14ac:dyDescent="0.35">
      <c r="A15" s="52">
        <v>250</v>
      </c>
      <c r="B15" s="52" t="s">
        <v>422</v>
      </c>
      <c r="C15" s="52">
        <v>6680</v>
      </c>
      <c r="D15" s="52" t="s">
        <v>192</v>
      </c>
      <c r="E15" s="52">
        <v>5110</v>
      </c>
      <c r="F15" s="52" t="s">
        <v>40</v>
      </c>
      <c r="G15" s="52" t="s">
        <v>89</v>
      </c>
      <c r="H15" s="52">
        <v>7781</v>
      </c>
      <c r="I15" s="52">
        <v>7781</v>
      </c>
      <c r="J15" s="52">
        <v>7781</v>
      </c>
      <c r="K15" s="52">
        <v>7781</v>
      </c>
      <c r="L15" s="52">
        <v>7781</v>
      </c>
      <c r="M15" s="52">
        <v>7781</v>
      </c>
      <c r="N15" s="52">
        <v>7781</v>
      </c>
      <c r="O15" s="52">
        <v>7781</v>
      </c>
      <c r="P15" s="52">
        <v>7781</v>
      </c>
      <c r="Q15" s="52">
        <v>7781</v>
      </c>
      <c r="R15" s="267">
        <v>7781</v>
      </c>
      <c r="S15" s="52">
        <v>7781</v>
      </c>
      <c r="T15" s="52">
        <v>7781</v>
      </c>
      <c r="U15" s="52">
        <v>7781</v>
      </c>
      <c r="V15" s="52">
        <v>7781</v>
      </c>
      <c r="W15" s="52">
        <v>7781</v>
      </c>
      <c r="X15" s="52">
        <v>7781</v>
      </c>
      <c r="Y15" s="52">
        <v>7781</v>
      </c>
      <c r="Z15" s="52">
        <v>7781</v>
      </c>
      <c r="AA15" s="52">
        <v>7781</v>
      </c>
      <c r="AB15" s="52">
        <v>7781</v>
      </c>
      <c r="AC15" s="52">
        <v>7781</v>
      </c>
      <c r="AD15" s="52">
        <v>7781</v>
      </c>
      <c r="AE15" s="52">
        <v>7781</v>
      </c>
      <c r="AF15" s="52">
        <v>7781</v>
      </c>
      <c r="AG15" s="52">
        <v>7781</v>
      </c>
      <c r="AH15" s="52">
        <v>7781</v>
      </c>
      <c r="AI15" s="52">
        <v>7781</v>
      </c>
      <c r="AJ15" s="52">
        <v>7781</v>
      </c>
      <c r="AK15" s="52">
        <v>7781</v>
      </c>
      <c r="AL15" s="52">
        <v>7781</v>
      </c>
      <c r="AM15" s="52">
        <v>7781</v>
      </c>
      <c r="AN15" s="52">
        <v>7781</v>
      </c>
      <c r="AO15" s="52">
        <v>7781</v>
      </c>
      <c r="AP15" s="52">
        <v>7781</v>
      </c>
      <c r="AQ15" s="52">
        <v>7781</v>
      </c>
      <c r="AR15" s="52">
        <v>7781</v>
      </c>
      <c r="AS15" s="52">
        <v>7781</v>
      </c>
      <c r="AT15" s="52">
        <v>7781</v>
      </c>
      <c r="AU15" s="52">
        <v>7781</v>
      </c>
      <c r="AV15" s="52">
        <v>7781</v>
      </c>
      <c r="AW15" s="52">
        <v>7781</v>
      </c>
      <c r="AX15" s="52">
        <v>7781</v>
      </c>
      <c r="AY15" s="52">
        <v>7781</v>
      </c>
      <c r="AZ15" s="52">
        <v>7781</v>
      </c>
      <c r="BA15" s="52">
        <v>7781</v>
      </c>
      <c r="BB15" s="52">
        <v>7781</v>
      </c>
      <c r="BC15" s="52">
        <v>7781</v>
      </c>
      <c r="BD15" s="52">
        <v>7781</v>
      </c>
      <c r="BE15" s="52">
        <v>7781</v>
      </c>
      <c r="BF15" s="52">
        <v>7781</v>
      </c>
      <c r="BG15" s="52">
        <v>7781</v>
      </c>
      <c r="BH15" s="52">
        <v>7781</v>
      </c>
      <c r="BI15" s="52">
        <v>7781</v>
      </c>
      <c r="BJ15" s="52">
        <v>7781</v>
      </c>
      <c r="BK15" s="52">
        <v>7781</v>
      </c>
      <c r="BL15" s="52">
        <v>7781</v>
      </c>
      <c r="BM15" s="52">
        <v>7781</v>
      </c>
      <c r="BN15" s="52">
        <v>7781</v>
      </c>
    </row>
    <row r="16" spans="1:66" x14ac:dyDescent="0.35">
      <c r="A16" s="52">
        <v>250</v>
      </c>
      <c r="B16" s="52" t="s">
        <v>422</v>
      </c>
      <c r="C16" s="52">
        <v>6690</v>
      </c>
      <c r="D16" s="52" t="s">
        <v>193</v>
      </c>
      <c r="E16" s="52">
        <v>5110</v>
      </c>
      <c r="F16" s="52" t="s">
        <v>40</v>
      </c>
      <c r="G16" s="52" t="s">
        <v>89</v>
      </c>
      <c r="R16" s="267"/>
      <c r="W16" s="52">
        <v>2</v>
      </c>
      <c r="X16" s="52">
        <v>3</v>
      </c>
      <c r="Y16" s="52">
        <v>4</v>
      </c>
      <c r="Z16" s="52">
        <v>5</v>
      </c>
      <c r="AA16" s="52">
        <v>7</v>
      </c>
      <c r="AB16" s="52">
        <v>7</v>
      </c>
      <c r="AC16" s="52">
        <v>8</v>
      </c>
      <c r="AD16" s="52">
        <v>8</v>
      </c>
      <c r="AE16" s="52">
        <v>8</v>
      </c>
      <c r="AF16" s="52">
        <v>9</v>
      </c>
      <c r="AG16" s="52">
        <v>9</v>
      </c>
      <c r="AH16" s="52">
        <v>9</v>
      </c>
      <c r="AI16" s="52">
        <v>10</v>
      </c>
      <c r="AJ16" s="52">
        <v>10</v>
      </c>
      <c r="AK16" s="52">
        <v>10</v>
      </c>
      <c r="AL16" s="52">
        <v>10</v>
      </c>
      <c r="AM16" s="52">
        <v>10</v>
      </c>
      <c r="AN16" s="52">
        <v>11</v>
      </c>
      <c r="AO16" s="52">
        <v>11</v>
      </c>
      <c r="AP16" s="52">
        <v>11</v>
      </c>
      <c r="AQ16" s="52">
        <v>11</v>
      </c>
      <c r="AR16" s="52">
        <v>11</v>
      </c>
      <c r="AS16" s="52">
        <v>11</v>
      </c>
      <c r="AT16" s="52">
        <v>11</v>
      </c>
      <c r="AU16" s="52">
        <v>11</v>
      </c>
      <c r="AV16" s="52">
        <v>11</v>
      </c>
      <c r="AW16" s="52">
        <v>11</v>
      </c>
      <c r="AX16" s="52">
        <v>11</v>
      </c>
      <c r="AY16" s="52">
        <v>11</v>
      </c>
      <c r="AZ16" s="52">
        <v>11</v>
      </c>
      <c r="BA16" s="52">
        <v>11</v>
      </c>
      <c r="BB16" s="52">
        <v>11</v>
      </c>
      <c r="BC16" s="52">
        <v>11</v>
      </c>
      <c r="BD16" s="52">
        <v>11</v>
      </c>
      <c r="BE16" s="52">
        <v>11</v>
      </c>
      <c r="BF16" s="52">
        <v>11</v>
      </c>
      <c r="BG16" s="52">
        <v>11</v>
      </c>
      <c r="BH16" s="52">
        <v>11</v>
      </c>
      <c r="BI16" s="52">
        <v>11</v>
      </c>
      <c r="BJ16" s="52">
        <v>11</v>
      </c>
      <c r="BK16" s="52">
        <v>11</v>
      </c>
      <c r="BL16" s="52">
        <v>11</v>
      </c>
      <c r="BM16" s="52">
        <v>11</v>
      </c>
      <c r="BN16" s="52">
        <v>11</v>
      </c>
    </row>
    <row r="17" spans="1:66" x14ac:dyDescent="0.35">
      <c r="A17" s="52">
        <v>250</v>
      </c>
      <c r="B17" s="52" t="s">
        <v>422</v>
      </c>
      <c r="C17" s="52">
        <v>6671</v>
      </c>
      <c r="D17" s="52" t="s">
        <v>194</v>
      </c>
      <c r="E17" s="52">
        <v>5110</v>
      </c>
      <c r="F17" s="52" t="s">
        <v>40</v>
      </c>
      <c r="G17" s="52" t="s">
        <v>89</v>
      </c>
      <c r="R17" s="267"/>
      <c r="BA17" s="52">
        <v>8.8000000000000007</v>
      </c>
      <c r="BB17" s="52">
        <v>6.1</v>
      </c>
      <c r="BC17" s="52">
        <v>7.9</v>
      </c>
      <c r="BD17" s="52">
        <v>6.7</v>
      </c>
      <c r="BE17" s="52">
        <v>33</v>
      </c>
      <c r="BF17" s="52">
        <v>41</v>
      </c>
      <c r="BG17" s="52">
        <v>51.8</v>
      </c>
      <c r="BH17" s="52">
        <v>51.84</v>
      </c>
      <c r="BI17" s="52">
        <v>89.06</v>
      </c>
      <c r="BJ17" s="52">
        <v>94.4</v>
      </c>
      <c r="BK17" s="52">
        <v>94.4</v>
      </c>
      <c r="BL17" s="52">
        <v>60.62</v>
      </c>
      <c r="BM17" s="52">
        <v>60.62</v>
      </c>
      <c r="BN17" s="52">
        <v>88.73</v>
      </c>
    </row>
    <row r="18" spans="1:66" x14ac:dyDescent="0.35">
      <c r="A18" s="52">
        <v>250</v>
      </c>
      <c r="B18" s="52" t="s">
        <v>422</v>
      </c>
      <c r="C18" s="52">
        <v>6672</v>
      </c>
      <c r="D18" s="52" t="s">
        <v>414</v>
      </c>
      <c r="E18" s="52">
        <v>5110</v>
      </c>
      <c r="F18" s="52" t="s">
        <v>40</v>
      </c>
      <c r="G18" s="52" t="s">
        <v>89</v>
      </c>
      <c r="R18" s="267"/>
      <c r="BB18" s="52">
        <v>5.9</v>
      </c>
      <c r="BC18" s="52">
        <v>7.7</v>
      </c>
      <c r="BD18" s="52">
        <v>1.9</v>
      </c>
      <c r="BE18" s="52">
        <v>17</v>
      </c>
      <c r="BI18" s="52">
        <v>74.13</v>
      </c>
      <c r="BJ18" s="52">
        <v>79.5</v>
      </c>
      <c r="BK18" s="52">
        <v>79.5</v>
      </c>
      <c r="BL18" s="52">
        <v>59.57</v>
      </c>
      <c r="BM18" s="52">
        <v>59.57</v>
      </c>
      <c r="BN18" s="52">
        <v>88.73</v>
      </c>
    </row>
    <row r="19" spans="1:66" x14ac:dyDescent="0.35">
      <c r="A19" s="52">
        <v>250</v>
      </c>
      <c r="B19" s="52" t="s">
        <v>422</v>
      </c>
      <c r="C19" s="52">
        <v>6668</v>
      </c>
      <c r="D19" s="52" t="s">
        <v>399</v>
      </c>
      <c r="E19" s="52">
        <v>5110</v>
      </c>
      <c r="F19" s="52" t="s">
        <v>40</v>
      </c>
      <c r="G19" s="52" t="s">
        <v>89</v>
      </c>
      <c r="R19" s="267"/>
      <c r="BL19" s="52">
        <v>60.62</v>
      </c>
      <c r="BM19" s="52">
        <v>60.62</v>
      </c>
      <c r="BN19" s="52">
        <v>88.73</v>
      </c>
    </row>
    <row r="20" spans="1:66" x14ac:dyDescent="0.35">
      <c r="A20" s="52">
        <v>250</v>
      </c>
      <c r="B20" s="52" t="s">
        <v>422</v>
      </c>
      <c r="C20" s="52">
        <v>6669</v>
      </c>
      <c r="D20" s="52" t="s">
        <v>423</v>
      </c>
      <c r="E20" s="52">
        <v>5110</v>
      </c>
      <c r="F20" s="52" t="s">
        <v>40</v>
      </c>
      <c r="G20" s="52" t="s">
        <v>89</v>
      </c>
      <c r="R20" s="267"/>
      <c r="BL20" s="52">
        <v>59.57</v>
      </c>
      <c r="BM20" s="52">
        <v>59.57</v>
      </c>
      <c r="BN20" s="52">
        <v>88.73</v>
      </c>
    </row>
    <row r="21" spans="1:66" x14ac:dyDescent="0.35">
      <c r="A21" s="52">
        <v>250</v>
      </c>
      <c r="B21" s="52" t="s">
        <v>422</v>
      </c>
      <c r="C21" s="52">
        <v>6714</v>
      </c>
      <c r="D21" s="52" t="s">
        <v>195</v>
      </c>
      <c r="E21" s="52">
        <v>5110</v>
      </c>
      <c r="F21" s="52" t="s">
        <v>40</v>
      </c>
      <c r="G21" s="52" t="s">
        <v>89</v>
      </c>
      <c r="R21" s="267"/>
      <c r="AK21" s="52">
        <v>105189</v>
      </c>
      <c r="AL21" s="52">
        <v>105115.6</v>
      </c>
      <c r="AM21" s="52">
        <v>105042.2</v>
      </c>
      <c r="AN21" s="52">
        <v>104968.8</v>
      </c>
      <c r="AO21" s="52">
        <v>104895.4</v>
      </c>
      <c r="AP21" s="52">
        <v>104822</v>
      </c>
      <c r="AQ21" s="52">
        <v>104748.6</v>
      </c>
      <c r="AR21" s="52">
        <v>104675.2</v>
      </c>
      <c r="AS21" s="52">
        <v>104601.8</v>
      </c>
      <c r="AT21" s="52">
        <v>104528.4</v>
      </c>
      <c r="AU21" s="52">
        <v>104455</v>
      </c>
      <c r="AV21" s="52">
        <v>104381.6</v>
      </c>
      <c r="AW21" s="52">
        <v>104308.2</v>
      </c>
      <c r="AX21" s="52">
        <v>104234.8</v>
      </c>
      <c r="AY21" s="52">
        <v>104161.4</v>
      </c>
      <c r="AZ21" s="52">
        <v>104088</v>
      </c>
      <c r="BA21" s="52">
        <v>103947.8</v>
      </c>
      <c r="BB21" s="52">
        <v>103807.6</v>
      </c>
      <c r="BC21" s="52">
        <v>103667.4</v>
      </c>
      <c r="BD21" s="52">
        <v>103527.2</v>
      </c>
      <c r="BE21" s="52">
        <v>103387</v>
      </c>
      <c r="BF21" s="52">
        <v>103246.8</v>
      </c>
      <c r="BG21" s="52">
        <v>103106.6</v>
      </c>
      <c r="BH21" s="52">
        <v>102966.39999999999</v>
      </c>
      <c r="BI21" s="52">
        <v>102826.2</v>
      </c>
      <c r="BJ21" s="52">
        <v>102686</v>
      </c>
      <c r="BK21" s="52">
        <v>102686</v>
      </c>
      <c r="BL21" s="52">
        <v>102686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8755-ED52-40B0-AF53-D1D9F64345E0}">
  <sheetPr>
    <tabColor theme="0" tint="-0.14999847407452621"/>
  </sheetPr>
  <dimension ref="A1:BPG19"/>
  <sheetViews>
    <sheetView zoomScaleNormal="100" workbookViewId="0">
      <pane xSplit="4" ySplit="7" topLeftCell="T8" activePane="bottomRight" state="frozen"/>
      <selection pane="topRight" activeCell="E1" sqref="E1"/>
      <selection pane="bottomLeft" activeCell="A9" sqref="A9"/>
      <selection pane="bottomRight" activeCell="Z8" sqref="Z8"/>
    </sheetView>
  </sheetViews>
  <sheetFormatPr defaultRowHeight="14.5" x14ac:dyDescent="0.35"/>
  <cols>
    <col min="3" max="3" width="19.90625" bestFit="1" customWidth="1"/>
    <col min="4" max="4" width="24.90625" customWidth="1"/>
    <col min="5" max="25" width="14.6328125" customWidth="1"/>
    <col min="26" max="52" width="15.90625" customWidth="1"/>
    <col min="53" max="55" width="14.6328125" customWidth="1"/>
  </cols>
  <sheetData>
    <row r="1" spans="1:1775" s="52" customFormat="1" ht="23" x14ac:dyDescent="0.5">
      <c r="A1" s="59" t="s">
        <v>113</v>
      </c>
      <c r="B1" s="55"/>
    </row>
    <row r="2" spans="1:1775" s="52" customFormat="1" x14ac:dyDescent="0.35">
      <c r="B2" s="55"/>
    </row>
    <row r="3" spans="1:1775" s="52" customFormat="1" x14ac:dyDescent="0.35">
      <c r="B3" s="55"/>
    </row>
    <row r="4" spans="1:1775" s="52" customFormat="1" ht="20" x14ac:dyDescent="0.4">
      <c r="A4" s="32" t="s">
        <v>116</v>
      </c>
      <c r="B4" s="55"/>
    </row>
    <row r="5" spans="1:1775" s="52" customFormat="1" x14ac:dyDescent="0.35">
      <c r="A5" s="34"/>
      <c r="B5" s="55"/>
    </row>
    <row r="6" spans="1:1775" s="52" customFormat="1" x14ac:dyDescent="0.35">
      <c r="A6" s="34"/>
      <c r="B6" s="55" t="s">
        <v>223</v>
      </c>
    </row>
    <row r="7" spans="1:1775" s="30" customFormat="1" x14ac:dyDescent="0.35">
      <c r="E7" s="30">
        <v>1971</v>
      </c>
      <c r="F7" s="30">
        <f t="shared" ref="F7:X7" si="0">E7+1</f>
        <v>1972</v>
      </c>
      <c r="G7" s="30">
        <f t="shared" si="0"/>
        <v>1973</v>
      </c>
      <c r="H7" s="30">
        <f t="shared" si="0"/>
        <v>1974</v>
      </c>
      <c r="I7" s="30">
        <f t="shared" si="0"/>
        <v>1975</v>
      </c>
      <c r="J7" s="30">
        <f t="shared" si="0"/>
        <v>1976</v>
      </c>
      <c r="K7" s="30">
        <f t="shared" si="0"/>
        <v>1977</v>
      </c>
      <c r="L7" s="30">
        <f t="shared" si="0"/>
        <v>1978</v>
      </c>
      <c r="M7" s="30">
        <f t="shared" si="0"/>
        <v>1979</v>
      </c>
      <c r="N7" s="30">
        <f t="shared" si="0"/>
        <v>1980</v>
      </c>
      <c r="O7" s="30">
        <f t="shared" si="0"/>
        <v>1981</v>
      </c>
      <c r="P7" s="30">
        <f t="shared" si="0"/>
        <v>1982</v>
      </c>
      <c r="Q7" s="30">
        <f t="shared" si="0"/>
        <v>1983</v>
      </c>
      <c r="R7" s="30">
        <f t="shared" si="0"/>
        <v>1984</v>
      </c>
      <c r="S7" s="30">
        <f t="shared" si="0"/>
        <v>1985</v>
      </c>
      <c r="T7" s="30">
        <f t="shared" si="0"/>
        <v>1986</v>
      </c>
      <c r="U7" s="30">
        <f t="shared" si="0"/>
        <v>1987</v>
      </c>
      <c r="V7" s="30">
        <f t="shared" si="0"/>
        <v>1988</v>
      </c>
      <c r="W7" s="30">
        <f t="shared" si="0"/>
        <v>1989</v>
      </c>
      <c r="X7" s="30">
        <f t="shared" si="0"/>
        <v>1990</v>
      </c>
      <c r="Y7" s="30">
        <v>1991</v>
      </c>
      <c r="Z7" s="30">
        <v>1992</v>
      </c>
      <c r="AA7" s="30">
        <v>1993</v>
      </c>
      <c r="AB7" s="30">
        <v>1994</v>
      </c>
      <c r="AC7" s="30">
        <v>1995</v>
      </c>
      <c r="AD7" s="30">
        <v>1996</v>
      </c>
      <c r="AE7" s="30">
        <v>1997</v>
      </c>
      <c r="AF7" s="30">
        <v>1998</v>
      </c>
      <c r="AG7" s="30">
        <v>1999</v>
      </c>
      <c r="AH7" s="30">
        <v>2000</v>
      </c>
      <c r="AI7" s="30">
        <v>2001</v>
      </c>
      <c r="AJ7" s="30">
        <v>2002</v>
      </c>
      <c r="AK7" s="30">
        <v>2003</v>
      </c>
      <c r="AL7" s="30">
        <v>2004</v>
      </c>
      <c r="AM7" s="30">
        <v>2005</v>
      </c>
      <c r="AN7" s="30">
        <v>2006</v>
      </c>
      <c r="AO7" s="30">
        <v>2007</v>
      </c>
      <c r="AP7" s="30">
        <v>2008</v>
      </c>
      <c r="AQ7" s="30">
        <v>2009</v>
      </c>
      <c r="AR7" s="30">
        <v>2010</v>
      </c>
      <c r="AS7" s="30">
        <f t="shared" ref="AS7:AZ7" si="1">AR7+1</f>
        <v>2011</v>
      </c>
      <c r="AT7" s="30">
        <f t="shared" si="1"/>
        <v>2012</v>
      </c>
      <c r="AU7" s="30">
        <f t="shared" si="1"/>
        <v>2013</v>
      </c>
      <c r="AV7" s="30">
        <f t="shared" si="1"/>
        <v>2014</v>
      </c>
      <c r="AW7" s="30">
        <f t="shared" si="1"/>
        <v>2015</v>
      </c>
      <c r="AX7" s="30">
        <f t="shared" si="1"/>
        <v>2016</v>
      </c>
      <c r="AY7" s="30">
        <f t="shared" si="1"/>
        <v>2017</v>
      </c>
      <c r="AZ7" s="30">
        <f t="shared" si="1"/>
        <v>2018</v>
      </c>
      <c r="BA7" s="30">
        <v>2019</v>
      </c>
      <c r="BB7" s="30">
        <v>2020</v>
      </c>
      <c r="BC7" s="30">
        <v>2021</v>
      </c>
      <c r="BD7" s="91"/>
      <c r="BE7" s="91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</row>
    <row r="8" spans="1:1775" s="25" customFormat="1" ht="29" x14ac:dyDescent="0.35">
      <c r="A8" s="51" t="s">
        <v>369</v>
      </c>
      <c r="C8" s="25" t="s">
        <v>365</v>
      </c>
      <c r="D8" s="167" t="s">
        <v>364</v>
      </c>
      <c r="E8" s="69" t="s">
        <v>242</v>
      </c>
      <c r="F8" s="69" t="s">
        <v>242</v>
      </c>
      <c r="G8" s="69" t="s">
        <v>242</v>
      </c>
      <c r="H8" s="69" t="s">
        <v>242</v>
      </c>
      <c r="I8" s="69" t="s">
        <v>242</v>
      </c>
      <c r="J8" s="69" t="s">
        <v>242</v>
      </c>
      <c r="K8" s="69" t="s">
        <v>242</v>
      </c>
      <c r="L8" s="69" t="s">
        <v>242</v>
      </c>
      <c r="M8" s="69" t="s">
        <v>242</v>
      </c>
      <c r="N8" s="69" t="s">
        <v>242</v>
      </c>
      <c r="O8" s="69" t="s">
        <v>242</v>
      </c>
      <c r="P8" s="69" t="s">
        <v>242</v>
      </c>
      <c r="Q8" s="69" t="s">
        <v>242</v>
      </c>
      <c r="R8" s="69" t="s">
        <v>242</v>
      </c>
      <c r="S8" s="69" t="s">
        <v>242</v>
      </c>
      <c r="T8" s="69" t="s">
        <v>242</v>
      </c>
      <c r="U8" s="69" t="s">
        <v>242</v>
      </c>
      <c r="V8" s="69" t="s">
        <v>242</v>
      </c>
      <c r="W8" s="69" t="s">
        <v>242</v>
      </c>
      <c r="X8" s="69" t="s">
        <v>242</v>
      </c>
      <c r="Y8" s="69" t="s">
        <v>242</v>
      </c>
      <c r="Z8" s="25">
        <f>'DRC - Data, Land Cover'!H3*10^7</f>
        <v>717244000</v>
      </c>
      <c r="AA8" s="25">
        <f>'DRC - Data, Land Cover'!I3*10^7</f>
        <v>731951000</v>
      </c>
      <c r="AB8" s="25">
        <f>'DRC - Data, Land Cover'!J3*10^7</f>
        <v>744855000</v>
      </c>
      <c r="AC8" s="25">
        <f>'DRC - Data, Land Cover'!K3*10^7</f>
        <v>754156000</v>
      </c>
      <c r="AD8" s="25">
        <f>'DRC - Data, Land Cover'!L3*10^7</f>
        <v>765956000</v>
      </c>
      <c r="AE8" s="25">
        <f>'DRC - Data, Land Cover'!M3*10^7</f>
        <v>775198000</v>
      </c>
      <c r="AF8" s="25">
        <f>'DRC - Data, Land Cover'!N3*10^7</f>
        <v>786126000</v>
      </c>
      <c r="AG8" s="25">
        <f>'DRC - Data, Land Cover'!O3*10^7</f>
        <v>797868000</v>
      </c>
      <c r="AH8" s="25">
        <f>'DRC - Data, Land Cover'!P3*10^7</f>
        <v>813737000</v>
      </c>
      <c r="AI8" s="25">
        <f>'DRC - Data, Land Cover'!Q3*10^7</f>
        <v>861344000</v>
      </c>
      <c r="AJ8" s="25">
        <f>'DRC - Data, Land Cover'!R3*10^7</f>
        <v>904127000</v>
      </c>
      <c r="AK8" s="25">
        <f>'DRC - Data, Land Cover'!S3*10^7</f>
        <v>940050000</v>
      </c>
      <c r="AL8" s="25">
        <f>'DRC - Data, Land Cover'!T3*10^7</f>
        <v>978996000.00000012</v>
      </c>
      <c r="AM8" s="25">
        <f>'DRC - Data, Land Cover'!U3*10^7</f>
        <v>1058283000</v>
      </c>
      <c r="AN8" s="25">
        <f>'DRC - Data, Land Cover'!V3*10^7</f>
        <v>1107692000</v>
      </c>
      <c r="AO8" s="25">
        <f>'DRC - Data, Land Cover'!W3*10^7</f>
        <v>1157275000</v>
      </c>
      <c r="AP8" s="25">
        <f>'DRC - Data, Land Cover'!X3*10^7</f>
        <v>1200174000</v>
      </c>
      <c r="AQ8" s="25">
        <f>'DRC - Data, Land Cover'!Y3*10^7</f>
        <v>1245805000</v>
      </c>
      <c r="AR8" s="25">
        <f>'DRC - Data, Land Cover'!Z3*10^7</f>
        <v>1289285000.0000002</v>
      </c>
      <c r="AS8" s="25">
        <f>'DRC - Data, Land Cover'!AA3*10^7</f>
        <v>1331544000</v>
      </c>
      <c r="AT8" s="25">
        <f>'DRC - Data, Land Cover'!AB3*10^7</f>
        <v>1390021000.0000002</v>
      </c>
      <c r="AU8" s="25">
        <f>'DRC - Data, Land Cover'!AC3*10^7</f>
        <v>1465181000</v>
      </c>
      <c r="AV8" s="25">
        <f>'DRC - Data, Land Cover'!AD3*10^7</f>
        <v>1541736000</v>
      </c>
      <c r="AW8" s="25">
        <f>'DRC - Data, Land Cover'!AE3*10^7</f>
        <v>1584576000.0000002</v>
      </c>
      <c r="AX8" s="25">
        <f>'DRC - Data, Land Cover'!AF3*10^7</f>
        <v>1641484000</v>
      </c>
      <c r="AY8" s="25">
        <f>'DRC - Data, Land Cover'!AG3*10^7</f>
        <v>1662119000.0000002</v>
      </c>
      <c r="AZ8" s="25">
        <f>'DRC - Data, Land Cover'!AH3*10^7</f>
        <v>1692869000</v>
      </c>
      <c r="BA8" s="69" t="s">
        <v>205</v>
      </c>
      <c r="BB8" s="69" t="s">
        <v>205</v>
      </c>
      <c r="BC8" s="69" t="s">
        <v>205</v>
      </c>
    </row>
    <row r="9" spans="1:1775" s="25" customFormat="1" ht="29" x14ac:dyDescent="0.35">
      <c r="A9" s="138" t="s">
        <v>370</v>
      </c>
      <c r="B9" s="51"/>
      <c r="C9" s="89" t="s">
        <v>366</v>
      </c>
      <c r="D9" s="167" t="s">
        <v>371</v>
      </c>
      <c r="E9" s="69" t="s">
        <v>242</v>
      </c>
      <c r="F9" s="69" t="s">
        <v>242</v>
      </c>
      <c r="G9" s="69" t="s">
        <v>242</v>
      </c>
      <c r="H9" s="69" t="s">
        <v>242</v>
      </c>
      <c r="I9" s="69" t="s">
        <v>242</v>
      </c>
      <c r="J9" s="69" t="s">
        <v>242</v>
      </c>
      <c r="K9" s="69" t="s">
        <v>242</v>
      </c>
      <c r="L9" s="69" t="s">
        <v>242</v>
      </c>
      <c r="M9" s="69" t="s">
        <v>242</v>
      </c>
      <c r="N9" s="69" t="s">
        <v>242</v>
      </c>
      <c r="O9" s="69" t="s">
        <v>242</v>
      </c>
      <c r="P9" s="69" t="s">
        <v>242</v>
      </c>
      <c r="Q9" s="69" t="s">
        <v>242</v>
      </c>
      <c r="R9" s="69" t="s">
        <v>242</v>
      </c>
      <c r="S9" s="69" t="s">
        <v>242</v>
      </c>
      <c r="T9" s="69" t="s">
        <v>242</v>
      </c>
      <c r="U9" s="69" t="s">
        <v>242</v>
      </c>
      <c r="V9" s="69" t="s">
        <v>242</v>
      </c>
      <c r="W9" s="69" t="s">
        <v>242</v>
      </c>
      <c r="X9" s="69" t="s">
        <v>242</v>
      </c>
      <c r="Y9" s="69" t="s">
        <v>242</v>
      </c>
      <c r="Z9" s="25">
        <f>Z8*'DRC - Output, LPJmL NPPo '!B784</f>
        <v>564372413076.26257</v>
      </c>
      <c r="AA9" s="25">
        <f>AA8*'DRC - Output, LPJmL NPPo '!C784</f>
        <v>575944799989.38086</v>
      </c>
      <c r="AB9" s="25">
        <f>AB8*'DRC - Output, LPJmL NPPo '!D784</f>
        <v>595011391111.47839</v>
      </c>
      <c r="AC9" s="25">
        <f>AC8*'DRC - Output, LPJmL NPPo '!E784</f>
        <v>617695790606.63342</v>
      </c>
      <c r="AD9" s="25">
        <f>AD8*'DRC - Output, LPJmL NPPo '!F784</f>
        <v>627539719836.89307</v>
      </c>
      <c r="AE9" s="25">
        <f>AE8*'DRC - Output, LPJmL NPPo '!G784</f>
        <v>652965703281.92725</v>
      </c>
      <c r="AF9" s="25">
        <f>AF8*'DRC - Output, LPJmL NPPo '!H784</f>
        <v>654732956142.92249</v>
      </c>
      <c r="AG9" s="25">
        <f>AG8*'DRC - Output, LPJmL NPPo '!I784</f>
        <v>631196969924.01038</v>
      </c>
      <c r="AH9" s="25">
        <f>AH8*'DRC - Output, LPJmL NPPo '!J784</f>
        <v>655115510707.00183</v>
      </c>
      <c r="AI9" s="25">
        <f>AI8*'DRC - Output, LPJmL NPPo '!K784</f>
        <v>711507962774.07678</v>
      </c>
      <c r="AJ9" s="25">
        <f>AJ8*'DRC - Output, LPJmL NPPo '!L784</f>
        <v>728838248013.26904</v>
      </c>
      <c r="AK9" s="25">
        <f>AK8*'DRC - Output, LPJmL NPPo '!M784</f>
        <v>770202851813.33813</v>
      </c>
      <c r="AL9" s="25">
        <f>AL8*'DRC - Output, LPJmL NPPo '!N784</f>
        <v>770305937709.14478</v>
      </c>
      <c r="AM9" s="25">
        <f>AM8*'DRC - Output, LPJmL NPPo '!O784</f>
        <v>887478212553.04407</v>
      </c>
      <c r="AN9" s="25">
        <f>AN8*'DRC - Output, LPJmL NPPo '!P784</f>
        <v>926171890470.78442</v>
      </c>
      <c r="AO9" s="25">
        <f>AO8*'DRC - Output, LPJmL NPPo '!Q784</f>
        <v>963465783171.31982</v>
      </c>
      <c r="AP9" s="25">
        <f>AP8*'DRC - Output, LPJmL NPPo '!R784</f>
        <v>987704332764.25256</v>
      </c>
      <c r="AQ9" s="25">
        <f>AQ8*'DRC - Output, LPJmL NPPo '!S784</f>
        <v>1040364694846.9587</v>
      </c>
      <c r="AR9" s="25">
        <f>AR8*'DRC - Output, LPJmL NPPo '!T784</f>
        <v>1128278467429.1787</v>
      </c>
      <c r="AS9" s="69" t="s">
        <v>205</v>
      </c>
      <c r="AT9" s="69" t="s">
        <v>205</v>
      </c>
      <c r="AU9" s="69" t="s">
        <v>205</v>
      </c>
      <c r="AV9" s="69" t="s">
        <v>205</v>
      </c>
      <c r="AW9" s="69" t="s">
        <v>205</v>
      </c>
      <c r="AX9" s="69" t="s">
        <v>205</v>
      </c>
      <c r="AY9" s="69" t="s">
        <v>205</v>
      </c>
      <c r="AZ9" s="69" t="s">
        <v>205</v>
      </c>
      <c r="BA9" s="69" t="s">
        <v>205</v>
      </c>
      <c r="BB9" s="69" t="s">
        <v>205</v>
      </c>
      <c r="BC9" s="69" t="s">
        <v>205</v>
      </c>
    </row>
    <row r="10" spans="1:1775" s="25" customFormat="1" ht="29" x14ac:dyDescent="0.35">
      <c r="A10" s="138"/>
      <c r="B10" s="51"/>
      <c r="C10" s="89" t="s">
        <v>367</v>
      </c>
      <c r="D10" s="69" t="s">
        <v>368</v>
      </c>
      <c r="E10" s="69" t="s">
        <v>242</v>
      </c>
      <c r="F10" s="69" t="s">
        <v>242</v>
      </c>
      <c r="G10" s="69" t="s">
        <v>242</v>
      </c>
      <c r="H10" s="69" t="s">
        <v>242</v>
      </c>
      <c r="I10" s="69" t="s">
        <v>242</v>
      </c>
      <c r="J10" s="69" t="s">
        <v>242</v>
      </c>
      <c r="K10" s="69" t="s">
        <v>242</v>
      </c>
      <c r="L10" s="69" t="s">
        <v>242</v>
      </c>
      <c r="M10" s="69" t="s">
        <v>242</v>
      </c>
      <c r="N10" s="69" t="s">
        <v>242</v>
      </c>
      <c r="O10" s="69" t="s">
        <v>242</v>
      </c>
      <c r="P10" s="69" t="s">
        <v>242</v>
      </c>
      <c r="Q10" s="69" t="s">
        <v>242</v>
      </c>
      <c r="R10" s="69" t="s">
        <v>242</v>
      </c>
      <c r="S10" s="69" t="s">
        <v>242</v>
      </c>
      <c r="T10" s="69" t="s">
        <v>242</v>
      </c>
      <c r="U10" s="69" t="s">
        <v>242</v>
      </c>
      <c r="V10" s="69" t="s">
        <v>242</v>
      </c>
      <c r="W10" s="69" t="s">
        <v>242</v>
      </c>
      <c r="X10" s="69" t="s">
        <v>242</v>
      </c>
      <c r="Y10" s="69" t="s">
        <v>242</v>
      </c>
      <c r="Z10" s="25">
        <f>Z9/10^6</f>
        <v>564372.41307626257</v>
      </c>
      <c r="AA10" s="25">
        <f t="shared" ref="AA10:AR10" si="2">AA9/10^6</f>
        <v>575944.79998938087</v>
      </c>
      <c r="AB10" s="25">
        <f t="shared" si="2"/>
        <v>595011.39111147844</v>
      </c>
      <c r="AC10" s="25">
        <f t="shared" si="2"/>
        <v>617695.79060663341</v>
      </c>
      <c r="AD10" s="25">
        <f t="shared" si="2"/>
        <v>627539.71983689303</v>
      </c>
      <c r="AE10" s="25">
        <f t="shared" si="2"/>
        <v>652965.70328192727</v>
      </c>
      <c r="AF10" s="25">
        <f t="shared" si="2"/>
        <v>654732.95614292251</v>
      </c>
      <c r="AG10" s="25">
        <f t="shared" si="2"/>
        <v>631196.96992401034</v>
      </c>
      <c r="AH10" s="25">
        <f t="shared" si="2"/>
        <v>655115.51070700178</v>
      </c>
      <c r="AI10" s="25">
        <f t="shared" si="2"/>
        <v>711507.96277407673</v>
      </c>
      <c r="AJ10" s="25">
        <f t="shared" si="2"/>
        <v>728838.24801326904</v>
      </c>
      <c r="AK10" s="25">
        <f t="shared" si="2"/>
        <v>770202.85181333811</v>
      </c>
      <c r="AL10" s="25">
        <f t="shared" si="2"/>
        <v>770305.93770914478</v>
      </c>
      <c r="AM10" s="25">
        <f t="shared" si="2"/>
        <v>887478.21255304408</v>
      </c>
      <c r="AN10" s="25">
        <f t="shared" si="2"/>
        <v>926171.89047078439</v>
      </c>
      <c r="AO10" s="25">
        <f t="shared" si="2"/>
        <v>963465.78317131987</v>
      </c>
      <c r="AP10" s="25">
        <f t="shared" si="2"/>
        <v>987704.33276425255</v>
      </c>
      <c r="AQ10" s="25">
        <f t="shared" si="2"/>
        <v>1040364.6948469587</v>
      </c>
      <c r="AR10" s="25">
        <f t="shared" si="2"/>
        <v>1128278.4674291788</v>
      </c>
      <c r="AS10" s="69" t="s">
        <v>242</v>
      </c>
      <c r="AT10" s="69" t="s">
        <v>242</v>
      </c>
      <c r="AU10" s="69" t="s">
        <v>242</v>
      </c>
      <c r="AV10" s="69" t="s">
        <v>242</v>
      </c>
      <c r="AW10" s="69" t="s">
        <v>242</v>
      </c>
      <c r="AX10" s="69" t="s">
        <v>242</v>
      </c>
      <c r="AY10" s="69" t="s">
        <v>242</v>
      </c>
      <c r="AZ10" s="69" t="s">
        <v>242</v>
      </c>
      <c r="BA10" s="69" t="s">
        <v>242</v>
      </c>
      <c r="BB10" s="69" t="s">
        <v>242</v>
      </c>
      <c r="BC10" s="69" t="s">
        <v>242</v>
      </c>
    </row>
    <row r="11" spans="1:1775" s="38" customFormat="1" x14ac:dyDescent="0.35">
      <c r="A11" s="222"/>
      <c r="B11" s="221"/>
      <c r="C11" s="219"/>
      <c r="D11" s="220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</row>
    <row r="12" spans="1:1775" s="52" customFormat="1" x14ac:dyDescent="0.35">
      <c r="A12" s="130"/>
      <c r="B12" s="56"/>
      <c r="C12" s="99" t="s">
        <v>115</v>
      </c>
      <c r="D12" s="99" t="s">
        <v>89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</row>
    <row r="13" spans="1:1775" s="52" customFormat="1" x14ac:dyDescent="0.35">
      <c r="A13" s="130"/>
      <c r="B13" s="56"/>
      <c r="C13" s="99" t="s">
        <v>115</v>
      </c>
      <c r="D13" s="101" t="s">
        <v>50</v>
      </c>
      <c r="E13" s="100">
        <f>E12*10000000</f>
        <v>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</row>
    <row r="14" spans="1:1775" s="52" customFormat="1" x14ac:dyDescent="0.35">
      <c r="A14" s="130"/>
      <c r="B14" s="56"/>
      <c r="C14" s="100" t="s">
        <v>226</v>
      </c>
      <c r="D14" s="102">
        <v>0.5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</row>
    <row r="15" spans="1:1775" s="25" customFormat="1" x14ac:dyDescent="0.35">
      <c r="A15" s="138"/>
      <c r="B15" s="51"/>
      <c r="C15" s="100" t="s">
        <v>221</v>
      </c>
      <c r="D15" s="101" t="s">
        <v>224</v>
      </c>
      <c r="E15" s="100" t="e">
        <f>'DRC - HANPP, Annual Crops'!#REF!</f>
        <v>#REF!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100"/>
      <c r="BB15" s="100"/>
      <c r="BC15" s="100"/>
    </row>
    <row r="16" spans="1:1775" s="25" customFormat="1" ht="29" x14ac:dyDescent="0.35">
      <c r="A16" s="138"/>
      <c r="B16" s="51"/>
      <c r="C16" s="103" t="s">
        <v>222</v>
      </c>
      <c r="D16" s="101" t="s">
        <v>225</v>
      </c>
      <c r="E16" s="100" t="e">
        <f>E15*E14</f>
        <v>#REF!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100"/>
      <c r="BB16" s="100"/>
      <c r="BC16" s="100"/>
    </row>
    <row r="17" spans="1:55" s="52" customFormat="1" x14ac:dyDescent="0.35">
      <c r="A17" s="34"/>
      <c r="B17" s="55"/>
    </row>
    <row r="18" spans="1:55" s="48" customFormat="1" ht="16" thickBot="1" x14ac:dyDescent="0.4">
      <c r="A18" s="45"/>
      <c r="B18" s="46" t="s">
        <v>227</v>
      </c>
      <c r="C18" s="45"/>
      <c r="D18" s="45"/>
      <c r="E18" s="104" t="s">
        <v>242</v>
      </c>
      <c r="F18" s="104" t="s">
        <v>242</v>
      </c>
      <c r="G18" s="104" t="s">
        <v>242</v>
      </c>
      <c r="H18" s="104" t="s">
        <v>242</v>
      </c>
      <c r="I18" s="104" t="s">
        <v>242</v>
      </c>
      <c r="J18" s="104" t="s">
        <v>242</v>
      </c>
      <c r="K18" s="104" t="s">
        <v>242</v>
      </c>
      <c r="L18" s="104" t="s">
        <v>242</v>
      </c>
      <c r="M18" s="104" t="s">
        <v>242</v>
      </c>
      <c r="N18" s="104" t="s">
        <v>242</v>
      </c>
      <c r="O18" s="104" t="s">
        <v>242</v>
      </c>
      <c r="P18" s="104" t="s">
        <v>242</v>
      </c>
      <c r="Q18" s="104" t="s">
        <v>242</v>
      </c>
      <c r="R18" s="104" t="s">
        <v>242</v>
      </c>
      <c r="S18" s="104" t="s">
        <v>242</v>
      </c>
      <c r="T18" s="104" t="s">
        <v>242</v>
      </c>
      <c r="U18" s="104" t="s">
        <v>242</v>
      </c>
      <c r="V18" s="104" t="s">
        <v>242</v>
      </c>
      <c r="W18" s="104" t="s">
        <v>242</v>
      </c>
      <c r="X18" s="104" t="s">
        <v>242</v>
      </c>
      <c r="Y18" s="104" t="s">
        <v>242</v>
      </c>
      <c r="Z18" s="47">
        <f t="shared" ref="Z18:AR18" si="3">(Z9+Z16)/1000000</f>
        <v>564372.41307626257</v>
      </c>
      <c r="AA18" s="47">
        <f t="shared" si="3"/>
        <v>575944.79998938087</v>
      </c>
      <c r="AB18" s="47">
        <f t="shared" si="3"/>
        <v>595011.39111147844</v>
      </c>
      <c r="AC18" s="47">
        <f t="shared" si="3"/>
        <v>617695.79060663341</v>
      </c>
      <c r="AD18" s="47">
        <f t="shared" si="3"/>
        <v>627539.71983689303</v>
      </c>
      <c r="AE18" s="47">
        <f t="shared" si="3"/>
        <v>652965.70328192727</v>
      </c>
      <c r="AF18" s="47">
        <f t="shared" si="3"/>
        <v>654732.95614292251</v>
      </c>
      <c r="AG18" s="47">
        <f t="shared" si="3"/>
        <v>631196.96992401034</v>
      </c>
      <c r="AH18" s="47">
        <f t="shared" si="3"/>
        <v>655115.51070700178</v>
      </c>
      <c r="AI18" s="47">
        <f t="shared" si="3"/>
        <v>711507.96277407673</v>
      </c>
      <c r="AJ18" s="47">
        <f t="shared" si="3"/>
        <v>728838.24801326904</v>
      </c>
      <c r="AK18" s="47">
        <f t="shared" si="3"/>
        <v>770202.85181333811</v>
      </c>
      <c r="AL18" s="47">
        <f t="shared" si="3"/>
        <v>770305.93770914478</v>
      </c>
      <c r="AM18" s="47">
        <f t="shared" si="3"/>
        <v>887478.21255304408</v>
      </c>
      <c r="AN18" s="47">
        <f t="shared" si="3"/>
        <v>926171.89047078439</v>
      </c>
      <c r="AO18" s="47">
        <f t="shared" si="3"/>
        <v>963465.78317131987</v>
      </c>
      <c r="AP18" s="47">
        <f t="shared" si="3"/>
        <v>987704.33276425255</v>
      </c>
      <c r="AQ18" s="47">
        <f t="shared" si="3"/>
        <v>1040364.6948469587</v>
      </c>
      <c r="AR18" s="47">
        <f t="shared" si="3"/>
        <v>1128278.4674291788</v>
      </c>
      <c r="AS18" s="104" t="s">
        <v>242</v>
      </c>
      <c r="AT18" s="104" t="s">
        <v>242</v>
      </c>
      <c r="AU18" s="104" t="s">
        <v>242</v>
      </c>
      <c r="AV18" s="104" t="s">
        <v>242</v>
      </c>
      <c r="AW18" s="104" t="s">
        <v>242</v>
      </c>
      <c r="AX18" s="104" t="s">
        <v>242</v>
      </c>
      <c r="AY18" s="104" t="s">
        <v>242</v>
      </c>
      <c r="AZ18" s="104" t="s">
        <v>242</v>
      </c>
      <c r="BA18" s="104" t="s">
        <v>242</v>
      </c>
      <c r="BB18" s="104" t="s">
        <v>242</v>
      </c>
      <c r="BC18" s="104" t="s">
        <v>242</v>
      </c>
    </row>
    <row r="19" spans="1:55" ht="15" thickTop="1" x14ac:dyDescent="0.3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9EF7-28D5-42F9-9DE0-06DF82570B1D}">
  <sheetPr>
    <tabColor theme="0" tint="-4.9989318521683403E-2"/>
  </sheetPr>
  <dimension ref="A1:AH32"/>
  <sheetViews>
    <sheetView workbookViewId="0">
      <selection activeCell="R9" sqref="R9"/>
    </sheetView>
  </sheetViews>
  <sheetFormatPr defaultRowHeight="14.5" x14ac:dyDescent="0.35"/>
  <cols>
    <col min="1" max="3" width="8.7265625" style="52"/>
    <col min="4" max="4" width="57.08984375" style="52" bestFit="1" customWidth="1"/>
    <col min="5" max="5" width="8.7265625" style="52"/>
    <col min="6" max="6" width="15.6328125" style="52" bestFit="1" customWidth="1"/>
    <col min="7" max="16384" width="8.7265625" style="52"/>
  </cols>
  <sheetData>
    <row r="1" spans="1:34" x14ac:dyDescent="0.35">
      <c r="A1" s="52" t="s">
        <v>39</v>
      </c>
      <c r="B1" s="52" t="s">
        <v>40</v>
      </c>
      <c r="C1" s="52" t="s">
        <v>41</v>
      </c>
      <c r="D1" s="52" t="s">
        <v>42</v>
      </c>
      <c r="E1" s="52" t="s">
        <v>43</v>
      </c>
      <c r="F1" s="52" t="s">
        <v>44</v>
      </c>
      <c r="G1" s="52" t="s">
        <v>45</v>
      </c>
      <c r="H1" s="52" t="s">
        <v>10</v>
      </c>
      <c r="I1" s="52" t="s">
        <v>11</v>
      </c>
      <c r="J1" s="52" t="s">
        <v>12</v>
      </c>
      <c r="K1" s="52" t="s">
        <v>13</v>
      </c>
      <c r="L1" s="52" t="s">
        <v>14</v>
      </c>
      <c r="M1" s="52" t="s">
        <v>15</v>
      </c>
      <c r="N1" s="52" t="s">
        <v>16</v>
      </c>
      <c r="O1" s="52" t="s">
        <v>17</v>
      </c>
      <c r="P1" s="52" t="s">
        <v>18</v>
      </c>
      <c r="Q1" s="52" t="s">
        <v>19</v>
      </c>
      <c r="R1" s="52" t="s">
        <v>20</v>
      </c>
      <c r="S1" s="52" t="s">
        <v>21</v>
      </c>
      <c r="T1" s="52" t="s">
        <v>22</v>
      </c>
      <c r="U1" s="52" t="s">
        <v>23</v>
      </c>
      <c r="V1" s="52" t="s">
        <v>24</v>
      </c>
      <c r="W1" s="52" t="s">
        <v>25</v>
      </c>
      <c r="X1" s="52" t="s">
        <v>26</v>
      </c>
      <c r="Y1" s="52" t="s">
        <v>27</v>
      </c>
      <c r="Z1" s="52" t="s">
        <v>28</v>
      </c>
      <c r="AA1" s="52" t="s">
        <v>172</v>
      </c>
      <c r="AB1" s="52" t="s">
        <v>173</v>
      </c>
      <c r="AC1" s="52" t="s">
        <v>174</v>
      </c>
      <c r="AD1" s="52" t="s">
        <v>175</v>
      </c>
      <c r="AE1" s="52" t="s">
        <v>176</v>
      </c>
      <c r="AF1" s="52" t="s">
        <v>177</v>
      </c>
      <c r="AG1" s="52" t="s">
        <v>178</v>
      </c>
      <c r="AH1" s="52" t="s">
        <v>179</v>
      </c>
    </row>
    <row r="2" spans="1:34" x14ac:dyDescent="0.35">
      <c r="A2" s="52">
        <v>250</v>
      </c>
      <c r="B2" s="52" t="s">
        <v>422</v>
      </c>
      <c r="C2" s="52">
        <v>6970</v>
      </c>
      <c r="D2" s="52" t="s">
        <v>87</v>
      </c>
      <c r="E2" s="52">
        <v>5007</v>
      </c>
      <c r="F2" s="52" t="s">
        <v>207</v>
      </c>
      <c r="G2" s="52" t="s">
        <v>89</v>
      </c>
      <c r="Q2" s="52">
        <v>262.97829999999999</v>
      </c>
      <c r="R2" s="52">
        <v>264.22340000000003</v>
      </c>
      <c r="S2" s="52">
        <v>265.404</v>
      </c>
      <c r="T2" s="52">
        <v>257.22550000000001</v>
      </c>
      <c r="U2" s="52">
        <v>267.93700000000001</v>
      </c>
      <c r="V2" s="52">
        <v>269.31079999999997</v>
      </c>
      <c r="W2" s="52">
        <v>257.4187</v>
      </c>
      <c r="X2" s="52">
        <v>272.20870000000002</v>
      </c>
      <c r="Y2" s="52">
        <v>274.01179999999999</v>
      </c>
      <c r="Z2" s="52">
        <v>275.53590000000003</v>
      </c>
      <c r="AA2" s="52">
        <v>277.3605</v>
      </c>
      <c r="AB2" s="52">
        <v>278.4982</v>
      </c>
      <c r="AC2" s="52">
        <v>279.55</v>
      </c>
      <c r="AD2" s="52">
        <v>280.3442</v>
      </c>
      <c r="AE2" s="52">
        <v>281.28870000000001</v>
      </c>
      <c r="AF2" s="52">
        <v>282.08300000000003</v>
      </c>
      <c r="AG2" s="52">
        <v>284.01490000000001</v>
      </c>
      <c r="AH2" s="52">
        <v>285.86099999999999</v>
      </c>
    </row>
    <row r="3" spans="1:34" x14ac:dyDescent="0.35">
      <c r="A3" s="52">
        <v>250</v>
      </c>
      <c r="B3" s="52" t="s">
        <v>422</v>
      </c>
      <c r="C3" s="52">
        <v>6970</v>
      </c>
      <c r="D3" s="52" t="s">
        <v>87</v>
      </c>
      <c r="E3" s="52">
        <v>5008</v>
      </c>
      <c r="F3" s="52" t="s">
        <v>88</v>
      </c>
      <c r="G3" s="52" t="s">
        <v>89</v>
      </c>
      <c r="H3" s="52">
        <v>71.724400000000003</v>
      </c>
      <c r="I3" s="52">
        <v>73.195099999999996</v>
      </c>
      <c r="J3" s="52">
        <v>74.485500000000002</v>
      </c>
      <c r="K3" s="52">
        <v>75.415599999999998</v>
      </c>
      <c r="L3" s="52">
        <v>76.595600000000005</v>
      </c>
      <c r="M3" s="52">
        <v>77.519800000000004</v>
      </c>
      <c r="N3" s="52">
        <v>78.6126</v>
      </c>
      <c r="O3" s="52">
        <v>79.786799999999999</v>
      </c>
      <c r="P3" s="52">
        <v>81.373699999999999</v>
      </c>
      <c r="Q3" s="52">
        <v>86.134399999999999</v>
      </c>
      <c r="R3" s="52">
        <v>90.412700000000001</v>
      </c>
      <c r="S3" s="52">
        <v>94.004999999999995</v>
      </c>
      <c r="T3" s="52">
        <v>97.899600000000007</v>
      </c>
      <c r="U3" s="52">
        <v>105.8283</v>
      </c>
      <c r="V3" s="52">
        <v>110.7692</v>
      </c>
      <c r="W3" s="52">
        <v>115.72750000000001</v>
      </c>
      <c r="X3" s="52">
        <v>120.01739999999999</v>
      </c>
      <c r="Y3" s="52">
        <v>124.5805</v>
      </c>
      <c r="Z3" s="52">
        <v>128.92850000000001</v>
      </c>
      <c r="AA3" s="52">
        <v>133.15440000000001</v>
      </c>
      <c r="AB3" s="52">
        <v>139.00210000000001</v>
      </c>
      <c r="AC3" s="52">
        <v>146.5181</v>
      </c>
      <c r="AD3" s="52">
        <v>154.17359999999999</v>
      </c>
      <c r="AE3" s="52">
        <v>158.45760000000001</v>
      </c>
      <c r="AF3" s="52">
        <v>164.14840000000001</v>
      </c>
      <c r="AG3" s="52">
        <v>166.21190000000001</v>
      </c>
      <c r="AH3" s="52">
        <v>169.2869</v>
      </c>
    </row>
    <row r="4" spans="1:34" x14ac:dyDescent="0.35">
      <c r="A4" s="52">
        <v>250</v>
      </c>
      <c r="B4" s="52" t="s">
        <v>422</v>
      </c>
      <c r="C4" s="52">
        <v>6971</v>
      </c>
      <c r="D4" s="52" t="s">
        <v>208</v>
      </c>
      <c r="E4" s="52">
        <v>5007</v>
      </c>
      <c r="F4" s="52" t="s">
        <v>207</v>
      </c>
      <c r="G4" s="52" t="s">
        <v>89</v>
      </c>
      <c r="Q4" s="52">
        <v>154.86340000000001</v>
      </c>
      <c r="R4" s="52">
        <v>151.04239999999999</v>
      </c>
      <c r="S4" s="52">
        <v>151.1498</v>
      </c>
      <c r="T4" s="52">
        <v>132.25980000000001</v>
      </c>
      <c r="U4" s="52">
        <v>148.5438</v>
      </c>
      <c r="V4" s="52">
        <v>149.02029999999999</v>
      </c>
      <c r="W4" s="52">
        <v>118.83499999999999</v>
      </c>
      <c r="X4" s="52">
        <v>153.19329999999999</v>
      </c>
      <c r="Y4" s="52">
        <v>161.16999999999999</v>
      </c>
      <c r="Z4" s="52">
        <v>166.6052</v>
      </c>
      <c r="AA4" s="52">
        <v>171.86</v>
      </c>
      <c r="AB4" s="52">
        <v>173.91650000000001</v>
      </c>
      <c r="AC4" s="52">
        <v>177.9435</v>
      </c>
      <c r="AD4" s="52">
        <v>176.7886</v>
      </c>
      <c r="AE4" s="52">
        <v>179.2099</v>
      </c>
      <c r="AF4" s="52">
        <v>186.547</v>
      </c>
      <c r="AG4" s="52">
        <v>187.55160000000001</v>
      </c>
      <c r="AH4" s="52">
        <v>186.72730000000001</v>
      </c>
    </row>
    <row r="5" spans="1:34" x14ac:dyDescent="0.35">
      <c r="A5" s="52">
        <v>250</v>
      </c>
      <c r="B5" s="52" t="s">
        <v>422</v>
      </c>
      <c r="C5" s="52">
        <v>6971</v>
      </c>
      <c r="D5" s="52" t="s">
        <v>208</v>
      </c>
      <c r="E5" s="52">
        <v>5008</v>
      </c>
      <c r="F5" s="52" t="s">
        <v>88</v>
      </c>
      <c r="G5" s="52" t="s">
        <v>89</v>
      </c>
      <c r="H5" s="52">
        <v>16140.2292</v>
      </c>
      <c r="I5" s="52">
        <v>16139.9123</v>
      </c>
      <c r="J5" s="52">
        <v>16139.553400000001</v>
      </c>
      <c r="K5" s="52">
        <v>16679.349999999999</v>
      </c>
      <c r="L5" s="52">
        <v>16679.553</v>
      </c>
      <c r="M5" s="52">
        <v>17005.0982</v>
      </c>
      <c r="N5" s="52">
        <v>17180.021799999999</v>
      </c>
      <c r="O5" s="52">
        <v>17606.0101</v>
      </c>
      <c r="P5" s="52">
        <v>17737.213199999998</v>
      </c>
      <c r="Q5" s="52">
        <v>18027.572</v>
      </c>
      <c r="R5" s="52">
        <v>18041.865099999999</v>
      </c>
      <c r="S5" s="52">
        <v>18090.458500000001</v>
      </c>
      <c r="T5" s="52">
        <v>17969.267800000001</v>
      </c>
      <c r="U5" s="52">
        <v>17999.256399999998</v>
      </c>
      <c r="V5" s="52">
        <v>18015.400399999999</v>
      </c>
      <c r="W5" s="52">
        <v>18014.635399999999</v>
      </c>
      <c r="X5" s="52">
        <v>18042.957299999998</v>
      </c>
      <c r="Y5" s="52">
        <v>18071.236099999998</v>
      </c>
      <c r="Z5" s="52">
        <v>17623.974699999999</v>
      </c>
      <c r="AA5" s="52">
        <v>17738.895499999999</v>
      </c>
      <c r="AB5" s="52">
        <v>18562.972699999998</v>
      </c>
      <c r="AC5" s="52">
        <v>18369.753400000001</v>
      </c>
      <c r="AD5" s="52">
        <v>18258.350399999999</v>
      </c>
      <c r="AE5" s="52">
        <v>18272.187999999998</v>
      </c>
      <c r="AF5" s="52">
        <v>18292.8433</v>
      </c>
      <c r="AG5" s="52">
        <v>18253.8295</v>
      </c>
      <c r="AH5" s="52">
        <v>18422.425999999999</v>
      </c>
    </row>
    <row r="6" spans="1:34" x14ac:dyDescent="0.35">
      <c r="A6" s="52">
        <v>250</v>
      </c>
      <c r="B6" s="52" t="s">
        <v>422</v>
      </c>
      <c r="C6" s="52">
        <v>6972</v>
      </c>
      <c r="D6" s="52" t="s">
        <v>209</v>
      </c>
      <c r="E6" s="52">
        <v>5007</v>
      </c>
      <c r="F6" s="52" t="s">
        <v>207</v>
      </c>
      <c r="G6" s="52" t="s">
        <v>89</v>
      </c>
    </row>
    <row r="7" spans="1:34" x14ac:dyDescent="0.35">
      <c r="A7" s="52">
        <v>250</v>
      </c>
      <c r="B7" s="52" t="s">
        <v>422</v>
      </c>
      <c r="C7" s="52">
        <v>6972</v>
      </c>
      <c r="D7" s="52" t="s">
        <v>209</v>
      </c>
      <c r="E7" s="52">
        <v>5008</v>
      </c>
      <c r="F7" s="52" t="s">
        <v>88</v>
      </c>
      <c r="G7" s="52" t="s">
        <v>89</v>
      </c>
      <c r="H7" s="52">
        <v>2890.7873</v>
      </c>
      <c r="I7" s="52">
        <v>2890.7305999999999</v>
      </c>
      <c r="J7" s="52">
        <v>2890.6662999999999</v>
      </c>
      <c r="K7" s="52">
        <v>2489.4551999999999</v>
      </c>
      <c r="L7" s="52">
        <v>2489.4854999999998</v>
      </c>
      <c r="M7" s="52">
        <v>2284.2669000000001</v>
      </c>
      <c r="N7" s="52">
        <v>2307.7640999999999</v>
      </c>
      <c r="O7" s="52">
        <v>2102.2102</v>
      </c>
      <c r="P7" s="52">
        <v>2117.8762000000002</v>
      </c>
      <c r="Q7" s="52">
        <v>2018.0118</v>
      </c>
      <c r="R7" s="52">
        <v>2019.6117999999999</v>
      </c>
      <c r="S7" s="52">
        <v>2025.0513000000001</v>
      </c>
      <c r="T7" s="52">
        <v>2011.4852000000001</v>
      </c>
      <c r="U7" s="52">
        <v>2014.8421000000001</v>
      </c>
      <c r="V7" s="52">
        <v>2016.6493</v>
      </c>
      <c r="W7" s="52">
        <v>2016.5636999999999</v>
      </c>
      <c r="X7" s="52">
        <v>2004.7729999999999</v>
      </c>
      <c r="Y7" s="52">
        <v>2009.3937000000001</v>
      </c>
      <c r="Z7" s="52">
        <v>2591.761</v>
      </c>
      <c r="AA7" s="52">
        <v>2534.1279</v>
      </c>
      <c r="AB7" s="52">
        <v>1779.3019999999999</v>
      </c>
      <c r="AC7" s="52">
        <v>2006.7798</v>
      </c>
      <c r="AD7" s="52">
        <v>2208.6714000000002</v>
      </c>
      <c r="AE7" s="52">
        <v>2192.6626000000001</v>
      </c>
      <c r="AF7" s="52">
        <v>2230.8344999999999</v>
      </c>
      <c r="AG7" s="52">
        <v>2320.4020999999998</v>
      </c>
      <c r="AH7" s="52">
        <v>2341.8337999999999</v>
      </c>
    </row>
    <row r="8" spans="1:34" x14ac:dyDescent="0.35">
      <c r="A8" s="52">
        <v>250</v>
      </c>
      <c r="B8" s="52" t="s">
        <v>422</v>
      </c>
      <c r="C8" s="52">
        <v>6973</v>
      </c>
      <c r="D8" s="52" t="s">
        <v>210</v>
      </c>
      <c r="E8" s="52">
        <v>5007</v>
      </c>
      <c r="F8" s="52" t="s">
        <v>207</v>
      </c>
      <c r="G8" s="52" t="s">
        <v>89</v>
      </c>
    </row>
    <row r="9" spans="1:34" x14ac:dyDescent="0.35">
      <c r="A9" s="52">
        <v>250</v>
      </c>
      <c r="B9" s="52" t="s">
        <v>422</v>
      </c>
      <c r="C9" s="52">
        <v>6973</v>
      </c>
      <c r="D9" s="52" t="s">
        <v>210</v>
      </c>
      <c r="E9" s="52">
        <v>5008</v>
      </c>
      <c r="F9" s="52" t="s">
        <v>88</v>
      </c>
      <c r="G9" s="52" t="s">
        <v>89</v>
      </c>
    </row>
    <row r="10" spans="1:34" x14ac:dyDescent="0.35">
      <c r="A10" s="52">
        <v>250</v>
      </c>
      <c r="B10" s="52" t="s">
        <v>422</v>
      </c>
      <c r="C10" s="52">
        <v>6983</v>
      </c>
      <c r="D10" s="52" t="s">
        <v>199</v>
      </c>
      <c r="E10" s="52">
        <v>5007</v>
      </c>
      <c r="F10" s="52" t="s">
        <v>207</v>
      </c>
      <c r="G10" s="52" t="s">
        <v>89</v>
      </c>
      <c r="Q10" s="52">
        <v>5641.3845000000001</v>
      </c>
      <c r="R10" s="52">
        <v>5582.1859000000004</v>
      </c>
      <c r="S10" s="52">
        <v>5623.2844999999998</v>
      </c>
      <c r="T10" s="52">
        <v>5452.5063</v>
      </c>
      <c r="U10" s="52">
        <v>5645.8923000000004</v>
      </c>
      <c r="V10" s="52">
        <v>5711.6938</v>
      </c>
      <c r="W10" s="52">
        <v>5628.6552000000001</v>
      </c>
      <c r="X10" s="52">
        <v>5901.8599000000004</v>
      </c>
      <c r="Y10" s="52">
        <v>5945.0149000000001</v>
      </c>
      <c r="Z10" s="52">
        <v>5946.5819000000001</v>
      </c>
      <c r="AA10" s="52">
        <v>5918.4916999999996</v>
      </c>
      <c r="AB10" s="52">
        <v>5952.2532000000001</v>
      </c>
      <c r="AC10" s="52">
        <v>6058.9170999999997</v>
      </c>
      <c r="AD10" s="52">
        <v>6193.1904000000004</v>
      </c>
      <c r="AE10" s="52">
        <v>6356.4340000000002</v>
      </c>
      <c r="AF10" s="52">
        <v>6371.7864</v>
      </c>
      <c r="AG10" s="52">
        <v>6375.5343000000003</v>
      </c>
      <c r="AH10" s="52">
        <v>6224.1098000000002</v>
      </c>
    </row>
    <row r="11" spans="1:34" x14ac:dyDescent="0.35">
      <c r="A11" s="52">
        <v>250</v>
      </c>
      <c r="B11" s="52" t="s">
        <v>422</v>
      </c>
      <c r="C11" s="52">
        <v>6983</v>
      </c>
      <c r="D11" s="52" t="s">
        <v>199</v>
      </c>
      <c r="E11" s="52">
        <v>5008</v>
      </c>
      <c r="F11" s="52" t="s">
        <v>88</v>
      </c>
      <c r="G11" s="52" t="s">
        <v>89</v>
      </c>
      <c r="H11" s="52">
        <v>7874.8266000000003</v>
      </c>
      <c r="I11" s="52">
        <v>7874.5978999999998</v>
      </c>
      <c r="J11" s="52">
        <v>7874.4236000000001</v>
      </c>
      <c r="K11" s="52">
        <v>7848.5968000000003</v>
      </c>
      <c r="L11" s="52">
        <v>7828.8572000000004</v>
      </c>
      <c r="M11" s="52">
        <v>7845.9829</v>
      </c>
      <c r="N11" s="52">
        <v>7866.9009999999998</v>
      </c>
      <c r="O11" s="52">
        <v>7897.1885000000002</v>
      </c>
      <c r="P11" s="52">
        <v>7906.3851999999997</v>
      </c>
      <c r="Q11" s="52">
        <v>7930.5753999999997</v>
      </c>
      <c r="R11" s="52">
        <v>7916.5239000000001</v>
      </c>
      <c r="S11" s="52">
        <v>7913.1974</v>
      </c>
      <c r="T11" s="52">
        <v>7835.0793000000003</v>
      </c>
      <c r="U11" s="52">
        <v>7838.6538</v>
      </c>
      <c r="V11" s="52">
        <v>7827.6670999999997</v>
      </c>
      <c r="W11" s="52">
        <v>7825.4462000000003</v>
      </c>
      <c r="X11" s="52">
        <v>7812.6522000000004</v>
      </c>
      <c r="Y11" s="52">
        <v>7829.2888999999996</v>
      </c>
      <c r="Z11" s="52">
        <v>7863.0106999999998</v>
      </c>
      <c r="AA11" s="52">
        <v>7875.9186</v>
      </c>
      <c r="AB11" s="52">
        <v>7894.3820999999998</v>
      </c>
      <c r="AC11" s="52">
        <v>7905.0977999999996</v>
      </c>
      <c r="AD11" s="52">
        <v>7911.5492999999997</v>
      </c>
      <c r="AE11" s="52">
        <v>7910.7165000000005</v>
      </c>
      <c r="AF11" s="52">
        <v>7894.5770000000002</v>
      </c>
      <c r="AG11" s="52">
        <v>7890.6956</v>
      </c>
      <c r="AH11" s="52">
        <v>7909.0207</v>
      </c>
    </row>
    <row r="12" spans="1:34" x14ac:dyDescent="0.35">
      <c r="A12" s="52">
        <v>250</v>
      </c>
      <c r="B12" s="52" t="s">
        <v>422</v>
      </c>
      <c r="C12" s="52">
        <v>6974</v>
      </c>
      <c r="D12" s="52" t="s">
        <v>211</v>
      </c>
      <c r="E12" s="52">
        <v>5007</v>
      </c>
      <c r="F12" s="52" t="s">
        <v>207</v>
      </c>
      <c r="G12" s="52" t="s">
        <v>89</v>
      </c>
      <c r="Q12" s="52">
        <v>223710.1899</v>
      </c>
      <c r="R12" s="52">
        <v>223878.60250000001</v>
      </c>
      <c r="S12" s="52">
        <v>223842.4926</v>
      </c>
      <c r="T12" s="52">
        <v>211255.6078</v>
      </c>
      <c r="U12" s="52">
        <v>223877.2458</v>
      </c>
      <c r="V12" s="52">
        <v>223800.93470000001</v>
      </c>
      <c r="W12" s="52">
        <v>190972.34659999999</v>
      </c>
      <c r="X12" s="52">
        <v>223567.4204</v>
      </c>
      <c r="Y12" s="52">
        <v>223511.5791</v>
      </c>
      <c r="Z12" s="52">
        <v>223507.5392</v>
      </c>
      <c r="AA12" s="52">
        <v>223522.209</v>
      </c>
      <c r="AB12" s="52">
        <v>223216.61230000001</v>
      </c>
      <c r="AC12" s="52">
        <v>223272.13159999999</v>
      </c>
      <c r="AD12" s="52">
        <v>223176.29509999999</v>
      </c>
      <c r="AE12" s="52">
        <v>222962.6153</v>
      </c>
      <c r="AF12" s="52">
        <v>222950.4613</v>
      </c>
      <c r="AG12" s="52">
        <v>222949.1948</v>
      </c>
      <c r="AH12" s="52">
        <v>223050.57380000001</v>
      </c>
    </row>
    <row r="13" spans="1:34" x14ac:dyDescent="0.35">
      <c r="A13" s="52">
        <v>250</v>
      </c>
      <c r="B13" s="52" t="s">
        <v>422</v>
      </c>
      <c r="C13" s="52">
        <v>6974</v>
      </c>
      <c r="D13" s="52" t="s">
        <v>211</v>
      </c>
      <c r="E13" s="52">
        <v>5008</v>
      </c>
      <c r="F13" s="52" t="s">
        <v>88</v>
      </c>
      <c r="G13" s="52" t="s">
        <v>89</v>
      </c>
      <c r="H13" s="52">
        <v>188841.6563</v>
      </c>
      <c r="I13" s="52">
        <v>188841.47529999999</v>
      </c>
      <c r="J13" s="52">
        <v>188841.302</v>
      </c>
      <c r="K13" s="52">
        <v>188745.0148</v>
      </c>
      <c r="L13" s="52">
        <v>188774.80900000001</v>
      </c>
      <c r="M13" s="52">
        <v>188584.33410000001</v>
      </c>
      <c r="N13" s="52">
        <v>188345.28169999999</v>
      </c>
      <c r="O13" s="52">
        <v>188076.7678</v>
      </c>
      <c r="P13" s="52">
        <v>187937.67550000001</v>
      </c>
      <c r="Q13" s="52">
        <v>187704.7414</v>
      </c>
      <c r="R13" s="52">
        <v>187762.3308</v>
      </c>
      <c r="S13" s="52">
        <v>187923.68429999999</v>
      </c>
      <c r="T13" s="52">
        <v>188366.02499999999</v>
      </c>
      <c r="U13" s="52">
        <v>188406.35630000001</v>
      </c>
      <c r="V13" s="52">
        <v>188475.79990000001</v>
      </c>
      <c r="W13" s="52">
        <v>188488.70300000001</v>
      </c>
      <c r="X13" s="52">
        <v>188532.7971</v>
      </c>
      <c r="Y13" s="52">
        <v>188491.04689999999</v>
      </c>
      <c r="Z13" s="52">
        <v>188255.6931</v>
      </c>
      <c r="AA13" s="52">
        <v>188165.726</v>
      </c>
      <c r="AB13" s="52">
        <v>188059.1954</v>
      </c>
      <c r="AC13" s="52">
        <v>188002.49110000001</v>
      </c>
      <c r="AD13" s="52">
        <v>187907.76689999999</v>
      </c>
      <c r="AE13" s="52">
        <v>187907.4823</v>
      </c>
      <c r="AF13" s="52">
        <v>187949.92129999999</v>
      </c>
      <c r="AG13" s="52">
        <v>187910.6139</v>
      </c>
      <c r="AH13" s="52">
        <v>187641.5122</v>
      </c>
    </row>
    <row r="14" spans="1:34" x14ac:dyDescent="0.35">
      <c r="A14" s="52">
        <v>250</v>
      </c>
      <c r="B14" s="52" t="s">
        <v>422</v>
      </c>
      <c r="C14" s="52">
        <v>6975</v>
      </c>
      <c r="D14" s="52" t="s">
        <v>212</v>
      </c>
      <c r="E14" s="52">
        <v>5007</v>
      </c>
      <c r="F14" s="52" t="s">
        <v>207</v>
      </c>
      <c r="G14" s="52" t="s">
        <v>89</v>
      </c>
      <c r="Q14" s="52">
        <v>1019.3711</v>
      </c>
      <c r="R14" s="52">
        <v>973.26239999999996</v>
      </c>
      <c r="S14" s="52">
        <v>936.64170000000001</v>
      </c>
      <c r="T14" s="52">
        <v>879.86440000000005</v>
      </c>
      <c r="U14" s="52">
        <v>920.30610000000001</v>
      </c>
      <c r="V14" s="52">
        <v>921.0145</v>
      </c>
      <c r="W14" s="52">
        <v>595.76369999999997</v>
      </c>
      <c r="X14" s="52">
        <v>930.65269999999998</v>
      </c>
      <c r="Y14" s="52">
        <v>937.00660000000005</v>
      </c>
      <c r="Z14" s="52">
        <v>941.92229999999995</v>
      </c>
      <c r="AA14" s="52">
        <v>940.07619999999997</v>
      </c>
      <c r="AB14" s="52">
        <v>941.10659999999996</v>
      </c>
      <c r="AC14" s="52">
        <v>938.01549999999997</v>
      </c>
      <c r="AD14" s="52">
        <v>940.41959999999995</v>
      </c>
      <c r="AE14" s="52">
        <v>936.66309999999999</v>
      </c>
      <c r="AF14" s="52">
        <v>943.18870000000004</v>
      </c>
      <c r="AG14" s="52">
        <v>918.35270000000003</v>
      </c>
      <c r="AH14" s="52">
        <v>948.94159999999999</v>
      </c>
    </row>
    <row r="15" spans="1:34" x14ac:dyDescent="0.35">
      <c r="A15" s="52">
        <v>250</v>
      </c>
      <c r="B15" s="52" t="s">
        <v>422</v>
      </c>
      <c r="C15" s="52">
        <v>6975</v>
      </c>
      <c r="D15" s="52" t="s">
        <v>212</v>
      </c>
      <c r="E15" s="52">
        <v>5008</v>
      </c>
      <c r="F15" s="52" t="s">
        <v>88</v>
      </c>
      <c r="G15" s="52" t="s">
        <v>89</v>
      </c>
      <c r="H15" s="52">
        <v>246.45599999999999</v>
      </c>
      <c r="I15" s="52">
        <v>246.43279999999999</v>
      </c>
      <c r="J15" s="52">
        <v>246.43279999999999</v>
      </c>
      <c r="K15" s="52">
        <v>247.2466</v>
      </c>
      <c r="L15" s="52">
        <v>246.9753</v>
      </c>
      <c r="M15" s="52">
        <v>247.12260000000001</v>
      </c>
      <c r="N15" s="52">
        <v>247.17679999999999</v>
      </c>
      <c r="O15" s="52">
        <v>248.08359999999999</v>
      </c>
      <c r="P15" s="52">
        <v>247.7116</v>
      </c>
      <c r="Q15" s="52">
        <v>248.47890000000001</v>
      </c>
      <c r="R15" s="52">
        <v>248.65719999999999</v>
      </c>
      <c r="S15" s="52">
        <v>248.9982</v>
      </c>
      <c r="T15" s="52">
        <v>249.97470000000001</v>
      </c>
      <c r="U15" s="52">
        <v>250.91249999999999</v>
      </c>
      <c r="V15" s="52">
        <v>251.92009999999999</v>
      </c>
      <c r="W15" s="52">
        <v>253.4547</v>
      </c>
      <c r="X15" s="52">
        <v>255.60929999999999</v>
      </c>
      <c r="Y15" s="52">
        <v>256.89589999999998</v>
      </c>
      <c r="Z15" s="52">
        <v>256.92689999999999</v>
      </c>
      <c r="AA15" s="52">
        <v>258.89550000000003</v>
      </c>
      <c r="AB15" s="52">
        <v>259.45350000000002</v>
      </c>
      <c r="AC15" s="52">
        <v>259.50779999999997</v>
      </c>
      <c r="AD15" s="52">
        <v>259.23649999999998</v>
      </c>
      <c r="AE15" s="52">
        <v>259.2287</v>
      </c>
      <c r="AF15" s="52">
        <v>259.25970000000001</v>
      </c>
      <c r="AG15" s="52">
        <v>259.44580000000002</v>
      </c>
      <c r="AH15" s="52">
        <v>260.85629999999998</v>
      </c>
    </row>
    <row r="16" spans="1:34" x14ac:dyDescent="0.35">
      <c r="A16" s="52">
        <v>250</v>
      </c>
      <c r="B16" s="52" t="s">
        <v>422</v>
      </c>
      <c r="C16" s="52">
        <v>6976</v>
      </c>
      <c r="D16" s="52" t="s">
        <v>213</v>
      </c>
      <c r="E16" s="52">
        <v>5007</v>
      </c>
      <c r="F16" s="52" t="s">
        <v>207</v>
      </c>
      <c r="G16" s="52" t="s">
        <v>89</v>
      </c>
      <c r="Q16" s="52">
        <v>20.418299999999999</v>
      </c>
      <c r="R16" s="52">
        <v>17.803799999999999</v>
      </c>
      <c r="S16" s="52">
        <v>19.276299999999999</v>
      </c>
      <c r="T16" s="52">
        <v>15.373900000000001</v>
      </c>
      <c r="U16" s="52">
        <v>13.3131</v>
      </c>
      <c r="V16" s="52">
        <v>11.904999999999999</v>
      </c>
      <c r="W16" s="52">
        <v>9.2989999999999995</v>
      </c>
      <c r="X16" s="52">
        <v>11.024900000000001</v>
      </c>
      <c r="Y16" s="52">
        <v>10.9261</v>
      </c>
      <c r="Z16" s="52">
        <v>10.5183</v>
      </c>
      <c r="AA16" s="52">
        <v>11.192299999999999</v>
      </c>
      <c r="AB16" s="52">
        <v>9.6425000000000001</v>
      </c>
      <c r="AC16" s="52">
        <v>8.5047999999999995</v>
      </c>
      <c r="AD16" s="52">
        <v>10.698600000000001</v>
      </c>
      <c r="AE16" s="52">
        <v>11.9178</v>
      </c>
      <c r="AF16" s="52">
        <v>13.854100000000001</v>
      </c>
      <c r="AG16" s="52">
        <v>12.1067</v>
      </c>
      <c r="AH16" s="52">
        <v>10.9648</v>
      </c>
    </row>
    <row r="17" spans="1:34" x14ac:dyDescent="0.35">
      <c r="A17" s="52">
        <v>250</v>
      </c>
      <c r="B17" s="52" t="s">
        <v>422</v>
      </c>
      <c r="C17" s="52">
        <v>6976</v>
      </c>
      <c r="D17" s="52" t="s">
        <v>213</v>
      </c>
      <c r="E17" s="52">
        <v>5008</v>
      </c>
      <c r="F17" s="52" t="s">
        <v>88</v>
      </c>
      <c r="G17" s="52" t="s">
        <v>89</v>
      </c>
      <c r="H17" s="52">
        <v>9186.1517999999996</v>
      </c>
      <c r="I17" s="52">
        <v>9185.6519000000008</v>
      </c>
      <c r="J17" s="52">
        <v>9185.2036000000007</v>
      </c>
      <c r="K17" s="52">
        <v>9156.4739000000009</v>
      </c>
      <c r="L17" s="52">
        <v>9122.3955999999998</v>
      </c>
      <c r="M17" s="52">
        <v>9166.7129999999997</v>
      </c>
      <c r="N17" s="52">
        <v>9158.9377000000004</v>
      </c>
      <c r="O17" s="52">
        <v>9164.5172999999995</v>
      </c>
      <c r="P17" s="52">
        <v>9130.2173000000003</v>
      </c>
      <c r="Q17" s="52">
        <v>9128.9624999999996</v>
      </c>
      <c r="R17" s="52">
        <v>9068.1139000000003</v>
      </c>
      <c r="S17" s="52">
        <v>8852.4673999999995</v>
      </c>
      <c r="T17" s="52">
        <v>8616.0141000000003</v>
      </c>
      <c r="U17" s="52">
        <v>8531.7582999999995</v>
      </c>
      <c r="V17" s="52">
        <v>8451.3685000000005</v>
      </c>
      <c r="W17" s="52">
        <v>8429.6463999999996</v>
      </c>
      <c r="X17" s="52">
        <v>8377.0388000000003</v>
      </c>
      <c r="Y17" s="52">
        <v>8357.7482999999993</v>
      </c>
      <c r="Z17" s="52">
        <v>8407.7572</v>
      </c>
      <c r="AA17" s="52">
        <v>8417.0604000000003</v>
      </c>
      <c r="AB17" s="52">
        <v>8428.9154999999992</v>
      </c>
      <c r="AC17" s="52">
        <v>8435.4200999999994</v>
      </c>
      <c r="AD17" s="52">
        <v>8434.8117000000002</v>
      </c>
      <c r="AE17" s="52">
        <v>8434.0764999999992</v>
      </c>
      <c r="AF17" s="52">
        <v>8394.9411</v>
      </c>
      <c r="AG17" s="52">
        <v>8390.9791000000005</v>
      </c>
      <c r="AH17" s="52">
        <v>8426.5655999999999</v>
      </c>
    </row>
    <row r="18" spans="1:34" x14ac:dyDescent="0.35">
      <c r="A18" s="52">
        <v>250</v>
      </c>
      <c r="B18" s="52" t="s">
        <v>422</v>
      </c>
      <c r="C18" s="52">
        <v>6977</v>
      </c>
      <c r="D18" s="52" t="s">
        <v>214</v>
      </c>
      <c r="E18" s="52">
        <v>5007</v>
      </c>
      <c r="F18" s="52" t="s">
        <v>207</v>
      </c>
      <c r="G18" s="52" t="s">
        <v>89</v>
      </c>
      <c r="Q18" s="52">
        <v>314.2174</v>
      </c>
      <c r="R18" s="52">
        <v>340.27690000000001</v>
      </c>
      <c r="S18" s="52">
        <v>363.56740000000002</v>
      </c>
      <c r="T18" s="52">
        <v>361.5711</v>
      </c>
      <c r="U18" s="52">
        <v>392.31020000000001</v>
      </c>
      <c r="V18" s="52">
        <v>406.28449999999998</v>
      </c>
      <c r="W18" s="52">
        <v>314.41059999999999</v>
      </c>
      <c r="X18" s="52">
        <v>421.95460000000003</v>
      </c>
      <c r="Y18" s="52">
        <v>421.9975</v>
      </c>
      <c r="Z18" s="52">
        <v>422.42680000000001</v>
      </c>
      <c r="AA18" s="52">
        <v>430.66969999999998</v>
      </c>
      <c r="AB18" s="52">
        <v>438.9126</v>
      </c>
      <c r="AC18" s="52">
        <v>449.81720000000001</v>
      </c>
      <c r="AD18" s="52">
        <v>473.77319999999997</v>
      </c>
      <c r="AE18" s="52">
        <v>502.94529999999997</v>
      </c>
      <c r="AF18" s="52">
        <v>530.97969999999998</v>
      </c>
      <c r="AG18" s="52">
        <v>554.27020000000005</v>
      </c>
      <c r="AH18" s="52">
        <v>571.50729999999999</v>
      </c>
    </row>
    <row r="19" spans="1:34" x14ac:dyDescent="0.35">
      <c r="A19" s="52">
        <v>250</v>
      </c>
      <c r="B19" s="52" t="s">
        <v>422</v>
      </c>
      <c r="C19" s="52">
        <v>6977</v>
      </c>
      <c r="D19" s="52" t="s">
        <v>214</v>
      </c>
      <c r="E19" s="52">
        <v>5008</v>
      </c>
      <c r="F19" s="52" t="s">
        <v>88</v>
      </c>
      <c r="G19" s="52" t="s">
        <v>89</v>
      </c>
      <c r="H19" s="52">
        <v>4851.1433999999999</v>
      </c>
      <c r="I19" s="52">
        <v>4851.0892000000003</v>
      </c>
      <c r="J19" s="52">
        <v>4851.0272000000004</v>
      </c>
      <c r="K19" s="52">
        <v>4849.5779000000002</v>
      </c>
      <c r="L19" s="52">
        <v>4847.7875000000004</v>
      </c>
      <c r="M19" s="52">
        <v>4852.3215</v>
      </c>
      <c r="N19" s="52">
        <v>4856.6385</v>
      </c>
      <c r="O19" s="52">
        <v>4879.3705</v>
      </c>
      <c r="P19" s="52">
        <v>4880.4866000000002</v>
      </c>
      <c r="Q19" s="52">
        <v>4896.7934999999998</v>
      </c>
      <c r="R19" s="52">
        <v>4895.8634000000002</v>
      </c>
      <c r="S19" s="52">
        <v>4901.7383</v>
      </c>
      <c r="T19" s="52">
        <v>4913.0307000000003</v>
      </c>
      <c r="U19" s="52">
        <v>4918.6265000000003</v>
      </c>
      <c r="V19" s="52">
        <v>4919.1535000000003</v>
      </c>
      <c r="W19" s="52">
        <v>4930.2133999999996</v>
      </c>
      <c r="X19" s="52">
        <v>4938.5528000000004</v>
      </c>
      <c r="Y19" s="52">
        <v>4948.4656000000004</v>
      </c>
      <c r="Z19" s="52">
        <v>4957.7583999999997</v>
      </c>
      <c r="AA19" s="52">
        <v>4962.3544000000002</v>
      </c>
      <c r="AB19" s="52">
        <v>4963.9432999999999</v>
      </c>
      <c r="AC19" s="52">
        <v>4961.6800999999996</v>
      </c>
      <c r="AD19" s="52">
        <v>4951.6588000000002</v>
      </c>
      <c r="AE19" s="52">
        <v>4951.5502999999999</v>
      </c>
      <c r="AF19" s="52">
        <v>4900.3509999999997</v>
      </c>
      <c r="AG19" s="52">
        <v>4894.8094000000001</v>
      </c>
      <c r="AH19" s="52">
        <v>4917.7042000000001</v>
      </c>
    </row>
    <row r="20" spans="1:34" x14ac:dyDescent="0.35">
      <c r="A20" s="52">
        <v>250</v>
      </c>
      <c r="B20" s="52" t="s">
        <v>422</v>
      </c>
      <c r="C20" s="52">
        <v>6978</v>
      </c>
      <c r="D20" s="52" t="s">
        <v>215</v>
      </c>
      <c r="E20" s="52">
        <v>5007</v>
      </c>
      <c r="F20" s="52" t="s">
        <v>207</v>
      </c>
      <c r="G20" s="52" t="s">
        <v>89</v>
      </c>
    </row>
    <row r="21" spans="1:34" x14ac:dyDescent="0.35">
      <c r="A21" s="52">
        <v>250</v>
      </c>
      <c r="B21" s="52" t="s">
        <v>422</v>
      </c>
      <c r="C21" s="52">
        <v>6978</v>
      </c>
      <c r="D21" s="52" t="s">
        <v>215</v>
      </c>
      <c r="E21" s="52">
        <v>5008</v>
      </c>
      <c r="F21" s="52" t="s">
        <v>88</v>
      </c>
      <c r="G21" s="52" t="s">
        <v>89</v>
      </c>
      <c r="H21" s="52">
        <v>5.4485999999999999</v>
      </c>
      <c r="I21" s="52">
        <v>5.4485999999999999</v>
      </c>
      <c r="J21" s="52">
        <v>5.4485999999999999</v>
      </c>
      <c r="K21" s="52">
        <v>4.8673000000000002</v>
      </c>
      <c r="L21" s="52">
        <v>3.4876999999999998</v>
      </c>
      <c r="M21" s="52">
        <v>2.9607000000000001</v>
      </c>
      <c r="N21" s="52">
        <v>2.8908999999999998</v>
      </c>
      <c r="O21" s="52">
        <v>2.6661000000000001</v>
      </c>
      <c r="P21" s="52">
        <v>2.5034000000000001</v>
      </c>
      <c r="Q21" s="52">
        <v>2.4026000000000001</v>
      </c>
      <c r="R21" s="52">
        <v>2.4569000000000001</v>
      </c>
      <c r="S21" s="52">
        <v>2.4723999999999999</v>
      </c>
      <c r="T21" s="52">
        <v>2.5344000000000002</v>
      </c>
      <c r="U21" s="52">
        <v>2.5653999999999999</v>
      </c>
      <c r="V21" s="52">
        <v>2.4723999999999999</v>
      </c>
      <c r="W21" s="52">
        <v>2.5266000000000002</v>
      </c>
      <c r="X21" s="52">
        <v>2.5421</v>
      </c>
      <c r="Y21" s="52">
        <v>2.7126999999999999</v>
      </c>
      <c r="Z21" s="52">
        <v>2.7126999999999999</v>
      </c>
      <c r="AA21" s="52">
        <v>2.7126999999999999</v>
      </c>
      <c r="AB21" s="52">
        <v>2.7126999999999999</v>
      </c>
      <c r="AC21" s="52">
        <v>2.7126999999999999</v>
      </c>
      <c r="AD21" s="52">
        <v>2.7204000000000002</v>
      </c>
      <c r="AE21" s="52">
        <v>2.7204000000000002</v>
      </c>
      <c r="AF21" s="52">
        <v>2.7591999999999999</v>
      </c>
      <c r="AG21" s="52">
        <v>2.7591999999999999</v>
      </c>
      <c r="AH21" s="52">
        <v>2.7591999999999999</v>
      </c>
    </row>
    <row r="22" spans="1:34" x14ac:dyDescent="0.35">
      <c r="A22" s="52">
        <v>250</v>
      </c>
      <c r="B22" s="52" t="s">
        <v>422</v>
      </c>
      <c r="C22" s="52">
        <v>6979</v>
      </c>
      <c r="D22" s="52" t="s">
        <v>216</v>
      </c>
      <c r="E22" s="52">
        <v>5007</v>
      </c>
      <c r="F22" s="52" t="s">
        <v>207</v>
      </c>
      <c r="G22" s="52" t="s">
        <v>89</v>
      </c>
      <c r="Q22" s="52">
        <v>8.6936999999999998</v>
      </c>
      <c r="R22" s="52">
        <v>8.9512999999999998</v>
      </c>
      <c r="S22" s="52">
        <v>10.6256</v>
      </c>
      <c r="T22" s="52">
        <v>11.784800000000001</v>
      </c>
      <c r="U22" s="52">
        <v>11.8277</v>
      </c>
      <c r="V22" s="52">
        <v>11.119300000000001</v>
      </c>
      <c r="W22" s="52">
        <v>9.7026000000000003</v>
      </c>
      <c r="X22" s="52">
        <v>8.5862999999999996</v>
      </c>
      <c r="Y22" s="52">
        <v>7.7920999999999996</v>
      </c>
      <c r="Z22" s="52">
        <v>7.3628</v>
      </c>
      <c r="AA22" s="52">
        <v>6.9335000000000004</v>
      </c>
      <c r="AB22" s="52">
        <v>7.6632999999999996</v>
      </c>
      <c r="AC22" s="52">
        <v>7.7920999999999996</v>
      </c>
      <c r="AD22" s="52">
        <v>8.5648999999999997</v>
      </c>
      <c r="AE22" s="52">
        <v>8.6936999999999998</v>
      </c>
      <c r="AF22" s="52">
        <v>9.0157000000000007</v>
      </c>
      <c r="AG22" s="52">
        <v>9.1014999999999997</v>
      </c>
      <c r="AH22" s="52">
        <v>7.8780000000000001</v>
      </c>
    </row>
    <row r="23" spans="1:34" x14ac:dyDescent="0.35">
      <c r="A23" s="52">
        <v>250</v>
      </c>
      <c r="B23" s="52" t="s">
        <v>422</v>
      </c>
      <c r="C23" s="52">
        <v>6979</v>
      </c>
      <c r="D23" s="52" t="s">
        <v>216</v>
      </c>
      <c r="E23" s="52">
        <v>5008</v>
      </c>
      <c r="F23" s="52" t="s">
        <v>88</v>
      </c>
      <c r="G23" s="52" t="s">
        <v>89</v>
      </c>
      <c r="H23" s="52">
        <v>27.234999999999999</v>
      </c>
      <c r="I23" s="52">
        <v>27.2195</v>
      </c>
      <c r="J23" s="52">
        <v>27.2118</v>
      </c>
      <c r="K23" s="52">
        <v>27.2195</v>
      </c>
      <c r="L23" s="52">
        <v>27.2195</v>
      </c>
      <c r="M23" s="52">
        <v>27.2195</v>
      </c>
      <c r="N23" s="52">
        <v>27.281500000000001</v>
      </c>
      <c r="O23" s="52">
        <v>27.568300000000001</v>
      </c>
      <c r="P23" s="52">
        <v>27.529499999999999</v>
      </c>
      <c r="Q23" s="52">
        <v>27.545000000000002</v>
      </c>
      <c r="R23" s="52">
        <v>27.9636</v>
      </c>
      <c r="S23" s="52">
        <v>28.3123</v>
      </c>
      <c r="T23" s="52">
        <v>29.536899999999999</v>
      </c>
      <c r="U23" s="52">
        <v>29.808199999999999</v>
      </c>
      <c r="V23" s="52">
        <v>30.110399999999998</v>
      </c>
      <c r="W23" s="52">
        <v>30.924199999999999</v>
      </c>
      <c r="X23" s="52">
        <v>32.210799999999999</v>
      </c>
      <c r="Y23" s="52">
        <v>33.729900000000001</v>
      </c>
      <c r="Z23" s="52">
        <v>34.729700000000001</v>
      </c>
      <c r="AA23" s="52">
        <v>35.101700000000001</v>
      </c>
      <c r="AB23" s="52">
        <v>35.876800000000003</v>
      </c>
      <c r="AC23" s="52">
        <v>35.954300000000003</v>
      </c>
      <c r="AD23" s="52">
        <v>36.582000000000001</v>
      </c>
      <c r="AE23" s="52">
        <v>36.582000000000001</v>
      </c>
      <c r="AF23" s="52">
        <v>37.202100000000002</v>
      </c>
      <c r="AG23" s="52">
        <v>37.1633</v>
      </c>
      <c r="AH23" s="52">
        <v>37.651600000000002</v>
      </c>
    </row>
    <row r="24" spans="1:34" x14ac:dyDescent="0.35">
      <c r="A24" s="52">
        <v>250</v>
      </c>
      <c r="B24" s="52" t="s">
        <v>422</v>
      </c>
      <c r="C24" s="52">
        <v>6980</v>
      </c>
      <c r="D24" s="52" t="s">
        <v>217</v>
      </c>
      <c r="E24" s="52">
        <v>5007</v>
      </c>
      <c r="F24" s="52" t="s">
        <v>207</v>
      </c>
      <c r="G24" s="52" t="s">
        <v>89</v>
      </c>
      <c r="Q24" s="52">
        <v>0</v>
      </c>
      <c r="R24" s="52">
        <v>0</v>
      </c>
      <c r="S24" s="52">
        <v>0</v>
      </c>
      <c r="T24" s="52">
        <v>2.1499999999999998E-2</v>
      </c>
      <c r="U24" s="52">
        <v>0</v>
      </c>
      <c r="V24" s="52">
        <v>2.1499999999999998E-2</v>
      </c>
      <c r="W24" s="52">
        <v>2.1499999999999998E-2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2.1499999999999998E-2</v>
      </c>
      <c r="AE24" s="52">
        <v>0</v>
      </c>
      <c r="AF24" s="52">
        <v>0</v>
      </c>
      <c r="AG24" s="52">
        <v>0</v>
      </c>
      <c r="AH24" s="52">
        <v>0</v>
      </c>
    </row>
    <row r="25" spans="1:34" x14ac:dyDescent="0.35">
      <c r="A25" s="52">
        <v>250</v>
      </c>
      <c r="B25" s="52" t="s">
        <v>422</v>
      </c>
      <c r="C25" s="52">
        <v>6980</v>
      </c>
      <c r="D25" s="52" t="s">
        <v>217</v>
      </c>
      <c r="E25" s="52">
        <v>5008</v>
      </c>
      <c r="F25" s="52" t="s">
        <v>88</v>
      </c>
      <c r="G25" s="52" t="s">
        <v>89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</row>
    <row r="26" spans="1:34" x14ac:dyDescent="0.35">
      <c r="A26" s="52">
        <v>250</v>
      </c>
      <c r="B26" s="52" t="s">
        <v>422</v>
      </c>
      <c r="C26" s="52">
        <v>6981</v>
      </c>
      <c r="D26" s="52" t="s">
        <v>218</v>
      </c>
      <c r="E26" s="52">
        <v>5007</v>
      </c>
      <c r="F26" s="52" t="s">
        <v>207</v>
      </c>
      <c r="G26" s="52" t="s">
        <v>89</v>
      </c>
      <c r="Q26" s="52">
        <v>3176.2829000000002</v>
      </c>
      <c r="R26" s="52">
        <v>3180.3829000000001</v>
      </c>
      <c r="S26" s="52">
        <v>3181.6923000000002</v>
      </c>
      <c r="T26" s="52">
        <v>2969.9101000000001</v>
      </c>
      <c r="U26" s="52">
        <v>3175.1667000000002</v>
      </c>
      <c r="V26" s="52">
        <v>3171.9897000000001</v>
      </c>
      <c r="W26" s="52">
        <v>2832.0133000000001</v>
      </c>
      <c r="X26" s="52">
        <v>3177.9787000000001</v>
      </c>
      <c r="Y26" s="52">
        <v>3176.2615000000001</v>
      </c>
      <c r="Z26" s="52">
        <v>3173.2348000000002</v>
      </c>
      <c r="AA26" s="52">
        <v>3168.6196</v>
      </c>
      <c r="AB26" s="52">
        <v>3165.1206999999999</v>
      </c>
      <c r="AC26" s="52">
        <v>3165.4641000000001</v>
      </c>
      <c r="AD26" s="52">
        <v>3160.7631000000001</v>
      </c>
      <c r="AE26" s="52">
        <v>3161.6646999999998</v>
      </c>
      <c r="AF26" s="52">
        <v>3161.4929000000002</v>
      </c>
      <c r="AG26" s="52">
        <v>3154.0657999999999</v>
      </c>
      <c r="AH26" s="52">
        <v>3152.7993000000001</v>
      </c>
    </row>
    <row r="27" spans="1:34" x14ac:dyDescent="0.35">
      <c r="A27" s="52">
        <v>250</v>
      </c>
      <c r="B27" s="52" t="s">
        <v>422</v>
      </c>
      <c r="C27" s="52">
        <v>6981</v>
      </c>
      <c r="D27" s="52" t="s">
        <v>218</v>
      </c>
      <c r="E27" s="52">
        <v>5008</v>
      </c>
      <c r="F27" s="52" t="s">
        <v>88</v>
      </c>
      <c r="G27" s="52" t="s">
        <v>89</v>
      </c>
      <c r="H27" s="52">
        <v>4327.6791999999996</v>
      </c>
      <c r="I27" s="52">
        <v>4327.6404000000002</v>
      </c>
      <c r="J27" s="52">
        <v>4327.6248999999998</v>
      </c>
      <c r="K27" s="52">
        <v>4340.0255999999999</v>
      </c>
      <c r="L27" s="52">
        <v>4366.4934000000003</v>
      </c>
      <c r="M27" s="52">
        <v>4370.1593000000003</v>
      </c>
      <c r="N27" s="52">
        <v>4391.7209999999995</v>
      </c>
      <c r="O27" s="52">
        <v>4379.2737999999999</v>
      </c>
      <c r="P27" s="52">
        <v>4393.8136000000004</v>
      </c>
      <c r="Q27" s="52">
        <v>4392</v>
      </c>
      <c r="R27" s="52">
        <v>4389.2254000000003</v>
      </c>
      <c r="S27" s="52">
        <v>4382.7227999999996</v>
      </c>
      <c r="T27" s="52">
        <v>4371.9651999999996</v>
      </c>
      <c r="U27" s="52">
        <v>4364.9742999999999</v>
      </c>
      <c r="V27" s="52">
        <v>4361.8508000000002</v>
      </c>
      <c r="W27" s="52">
        <v>4355.7280000000001</v>
      </c>
      <c r="X27" s="52">
        <v>4344.5983999999999</v>
      </c>
      <c r="Y27" s="52">
        <v>4338.7003000000004</v>
      </c>
      <c r="Z27" s="52">
        <v>4340.5061999999998</v>
      </c>
      <c r="AA27" s="52">
        <v>4338.8941000000004</v>
      </c>
      <c r="AB27" s="52">
        <v>4337.4447</v>
      </c>
      <c r="AC27" s="52">
        <v>4337.4912000000004</v>
      </c>
      <c r="AD27" s="52">
        <v>4337.3827000000001</v>
      </c>
      <c r="AE27" s="52">
        <v>4337.375</v>
      </c>
      <c r="AF27" s="52">
        <v>4336.7937000000002</v>
      </c>
      <c r="AG27" s="52">
        <v>4336.3597</v>
      </c>
      <c r="AH27" s="52">
        <v>4334.0267999999996</v>
      </c>
    </row>
    <row r="28" spans="1:34" x14ac:dyDescent="0.35">
      <c r="A28" s="52">
        <v>250</v>
      </c>
      <c r="B28" s="52" t="s">
        <v>422</v>
      </c>
      <c r="C28" s="52">
        <v>6982</v>
      </c>
      <c r="D28" s="52" t="s">
        <v>219</v>
      </c>
      <c r="E28" s="52">
        <v>5007</v>
      </c>
      <c r="F28" s="52" t="s">
        <v>207</v>
      </c>
      <c r="G28" s="52" t="s">
        <v>89</v>
      </c>
    </row>
    <row r="29" spans="1:34" x14ac:dyDescent="0.35">
      <c r="A29" s="52">
        <v>250</v>
      </c>
      <c r="B29" s="52" t="s">
        <v>422</v>
      </c>
      <c r="C29" s="52">
        <v>6982</v>
      </c>
      <c r="D29" s="52" t="s">
        <v>219</v>
      </c>
      <c r="E29" s="52">
        <v>5008</v>
      </c>
      <c r="F29" s="52" t="s">
        <v>88</v>
      </c>
      <c r="G29" s="52" t="s">
        <v>89</v>
      </c>
    </row>
    <row r="32" spans="1:34" x14ac:dyDescent="0.35">
      <c r="D32" s="52" t="s">
        <v>404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82FB1-C328-4AC3-B0F9-A5FC6F106F1C}">
  <sheetPr>
    <tabColor theme="3" tint="0.59999389629810485"/>
  </sheetPr>
  <dimension ref="A1:BPG54"/>
  <sheetViews>
    <sheetView workbookViewId="0">
      <pane xSplit="4" ySplit="38" topLeftCell="E39" activePane="bottomRight" state="frozen"/>
      <selection pane="topRight" activeCell="E1" sqref="E1"/>
      <selection pane="bottomLeft" activeCell="A39" sqref="A39"/>
      <selection pane="bottomRight" activeCell="J41" sqref="J41"/>
    </sheetView>
  </sheetViews>
  <sheetFormatPr defaultRowHeight="14.5" x14ac:dyDescent="0.35"/>
  <cols>
    <col min="1" max="2" width="8.7265625" style="52"/>
    <col min="3" max="3" width="23.453125" style="52" bestFit="1" customWidth="1"/>
    <col min="4" max="4" width="20.453125" style="52" customWidth="1"/>
    <col min="5" max="23" width="10.6328125" style="52" customWidth="1"/>
    <col min="24" max="24" width="11.7265625" style="52" bestFit="1" customWidth="1"/>
    <col min="25" max="25" width="10.6328125" style="52" customWidth="1"/>
    <col min="26" max="52" width="12.1796875" style="52" customWidth="1"/>
    <col min="53" max="53" width="9.7265625" style="52" bestFit="1" customWidth="1"/>
    <col min="54" max="16384" width="8.7265625" style="52"/>
  </cols>
  <sheetData>
    <row r="1" spans="1:1775" ht="23" x14ac:dyDescent="0.5">
      <c r="A1" s="59" t="s">
        <v>128</v>
      </c>
      <c r="B1" s="55"/>
    </row>
    <row r="2" spans="1:1775" x14ac:dyDescent="0.35">
      <c r="B2" s="55"/>
    </row>
    <row r="3" spans="1:1775" ht="20" hidden="1" x14ac:dyDescent="0.4">
      <c r="A3" s="32" t="s">
        <v>98</v>
      </c>
      <c r="B3" s="55"/>
    </row>
    <row r="4" spans="1:1775" hidden="1" x14ac:dyDescent="0.35">
      <c r="B4" s="55"/>
    </row>
    <row r="5" spans="1:1775" hidden="1" x14ac:dyDescent="0.35">
      <c r="B5" s="55" t="s">
        <v>90</v>
      </c>
    </row>
    <row r="6" spans="1:1775" s="29" customFormat="1" hidden="1" x14ac:dyDescent="0.35">
      <c r="B6" s="33"/>
      <c r="C6" s="29" t="s">
        <v>40</v>
      </c>
      <c r="E6" s="29" t="s">
        <v>41</v>
      </c>
      <c r="F6" s="29" t="s">
        <v>42</v>
      </c>
      <c r="G6" s="29" t="s">
        <v>43</v>
      </c>
      <c r="H6" s="29" t="s">
        <v>44</v>
      </c>
      <c r="I6" s="29" t="s">
        <v>45</v>
      </c>
      <c r="J6" s="29" t="s">
        <v>9</v>
      </c>
      <c r="K6" s="29" t="s">
        <v>10</v>
      </c>
      <c r="L6" s="29" t="s">
        <v>11</v>
      </c>
      <c r="M6" s="29" t="s">
        <v>12</v>
      </c>
      <c r="N6" s="29" t="s">
        <v>13</v>
      </c>
      <c r="O6" s="29" t="s">
        <v>14</v>
      </c>
      <c r="P6" s="29" t="s">
        <v>15</v>
      </c>
      <c r="Q6" s="29" t="s">
        <v>16</v>
      </c>
      <c r="R6" s="29" t="s">
        <v>17</v>
      </c>
      <c r="S6" s="29" t="s">
        <v>18</v>
      </c>
      <c r="T6" s="29" t="s">
        <v>19</v>
      </c>
      <c r="U6" s="29" t="s">
        <v>20</v>
      </c>
      <c r="V6" s="29" t="s">
        <v>21</v>
      </c>
      <c r="W6" s="29" t="s">
        <v>22</v>
      </c>
      <c r="X6" s="29" t="s">
        <v>23</v>
      </c>
      <c r="Y6" s="29" t="s">
        <v>24</v>
      </c>
      <c r="Z6" s="29" t="s">
        <v>25</v>
      </c>
      <c r="AA6" s="29" t="s">
        <v>26</v>
      </c>
      <c r="AB6" s="29" t="s">
        <v>27</v>
      </c>
      <c r="AC6" s="29" t="s">
        <v>28</v>
      </c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</row>
    <row r="7" spans="1:1775" hidden="1" x14ac:dyDescent="0.35">
      <c r="B7" s="55"/>
      <c r="F7" s="62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8" spans="1:1775" hidden="1" x14ac:dyDescent="0.35">
      <c r="B8" s="55"/>
      <c r="F8" s="62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</row>
    <row r="9" spans="1:1775" hidden="1" x14ac:dyDescent="0.35">
      <c r="B9" s="55"/>
      <c r="F9" s="62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</row>
    <row r="10" spans="1:1775" hidden="1" x14ac:dyDescent="0.35">
      <c r="B10" s="55"/>
      <c r="F10" s="62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</row>
    <row r="11" spans="1:1775" hidden="1" x14ac:dyDescent="0.35">
      <c r="B11" s="55"/>
      <c r="F11" s="62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</row>
    <row r="12" spans="1:1775" hidden="1" x14ac:dyDescent="0.35">
      <c r="B12" s="55"/>
      <c r="F12" s="62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1775" hidden="1" x14ac:dyDescent="0.35">
      <c r="B13" s="55"/>
      <c r="F13" s="62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1775" hidden="1" x14ac:dyDescent="0.35">
      <c r="B14" s="55"/>
      <c r="F14" s="62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</row>
    <row r="15" spans="1:1775" hidden="1" x14ac:dyDescent="0.35">
      <c r="B15" s="55"/>
      <c r="F15" s="62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1775" hidden="1" x14ac:dyDescent="0.35">
      <c r="B16" s="55"/>
      <c r="F16" s="62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</row>
    <row r="17" spans="2:1775" hidden="1" x14ac:dyDescent="0.35">
      <c r="B17" s="55"/>
    </row>
    <row r="18" spans="2:1775" hidden="1" x14ac:dyDescent="0.35">
      <c r="B18" s="55" t="s">
        <v>101</v>
      </c>
      <c r="F18" s="25" t="s">
        <v>100</v>
      </c>
    </row>
    <row r="19" spans="2:1775" hidden="1" x14ac:dyDescent="0.35">
      <c r="B19" s="55"/>
    </row>
    <row r="20" spans="2:1775" s="29" customFormat="1" hidden="1" x14ac:dyDescent="0.35">
      <c r="B20" s="33"/>
      <c r="C20" s="29" t="s">
        <v>104</v>
      </c>
      <c r="F20" s="29" t="s">
        <v>85</v>
      </c>
      <c r="G20" s="29" t="s">
        <v>91</v>
      </c>
      <c r="H20" s="29" t="s">
        <v>92</v>
      </c>
      <c r="I20" s="29" t="s">
        <v>86</v>
      </c>
      <c r="J20" s="29" t="s">
        <v>9</v>
      </c>
      <c r="K20" s="29" t="s">
        <v>10</v>
      </c>
      <c r="L20" s="29" t="s">
        <v>11</v>
      </c>
      <c r="M20" s="29" t="s">
        <v>12</v>
      </c>
      <c r="N20" s="29" t="s">
        <v>13</v>
      </c>
      <c r="O20" s="29" t="s">
        <v>14</v>
      </c>
      <c r="P20" s="29" t="s">
        <v>15</v>
      </c>
      <c r="Q20" s="29" t="s">
        <v>16</v>
      </c>
      <c r="R20" s="29" t="s">
        <v>17</v>
      </c>
      <c r="S20" s="29" t="s">
        <v>18</v>
      </c>
      <c r="T20" s="29" t="s">
        <v>19</v>
      </c>
      <c r="U20" s="29" t="s">
        <v>20</v>
      </c>
      <c r="V20" s="29" t="s">
        <v>21</v>
      </c>
      <c r="W20" s="29" t="s">
        <v>22</v>
      </c>
      <c r="X20" s="29" t="s">
        <v>23</v>
      </c>
      <c r="Y20" s="29" t="s">
        <v>24</v>
      </c>
      <c r="Z20" s="29" t="s">
        <v>25</v>
      </c>
      <c r="AA20" s="29" t="s">
        <v>26</v>
      </c>
      <c r="AB20" s="29" t="s">
        <v>27</v>
      </c>
      <c r="AC20" s="29" t="s">
        <v>28</v>
      </c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  <c r="BPG20" s="52"/>
    </row>
    <row r="21" spans="2:1775" hidden="1" x14ac:dyDescent="0.35">
      <c r="B21" s="55"/>
      <c r="C21" s="62"/>
      <c r="D21" s="62"/>
      <c r="F21" s="35">
        <v>1</v>
      </c>
      <c r="G21" s="35">
        <v>0.15</v>
      </c>
      <c r="H21" s="35">
        <v>0.77</v>
      </c>
      <c r="I21" s="36">
        <v>0.5</v>
      </c>
      <c r="J21" s="25">
        <f t="shared" ref="J21:AC30" si="0">(J7*(1+$F21+$G21)*(1-$H21)*$I21)</f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  <c r="AC21" s="25">
        <f t="shared" si="0"/>
        <v>0</v>
      </c>
    </row>
    <row r="22" spans="2:1775" hidden="1" x14ac:dyDescent="0.35">
      <c r="B22" s="55"/>
      <c r="C22" s="62"/>
      <c r="D22" s="62"/>
      <c r="F22" s="35">
        <v>3.5</v>
      </c>
      <c r="G22" s="35">
        <v>0.15</v>
      </c>
      <c r="H22" s="35">
        <v>0.09</v>
      </c>
      <c r="I22" s="36">
        <v>0.5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  <c r="AC22" s="25">
        <f t="shared" si="0"/>
        <v>0</v>
      </c>
    </row>
    <row r="23" spans="2:1775" hidden="1" x14ac:dyDescent="0.35">
      <c r="B23" s="55"/>
      <c r="C23" s="62"/>
      <c r="D23" s="62"/>
      <c r="F23" s="35">
        <v>3.5</v>
      </c>
      <c r="G23" s="35">
        <v>0.15</v>
      </c>
      <c r="H23" s="35">
        <v>0.1</v>
      </c>
      <c r="I23" s="36">
        <v>0.5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  <c r="AC23" s="25">
        <f t="shared" si="0"/>
        <v>0</v>
      </c>
    </row>
    <row r="24" spans="2:1775" hidden="1" x14ac:dyDescent="0.35">
      <c r="B24" s="55"/>
      <c r="C24" s="62"/>
      <c r="D24" s="62"/>
      <c r="F24" s="35">
        <v>2.2999999999999998</v>
      </c>
      <c r="G24" s="35">
        <v>0.15</v>
      </c>
      <c r="H24" s="35">
        <v>0.13</v>
      </c>
      <c r="I24" s="36">
        <v>0.5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  <c r="AC24" s="25">
        <f t="shared" si="0"/>
        <v>0</v>
      </c>
    </row>
    <row r="25" spans="2:1775" hidden="1" x14ac:dyDescent="0.35">
      <c r="B25" s="55"/>
      <c r="C25" s="62"/>
      <c r="D25" s="62"/>
      <c r="F25" s="35">
        <v>2.2999999999999998</v>
      </c>
      <c r="G25" s="35">
        <v>0.15</v>
      </c>
      <c r="H25" s="35">
        <v>0.13</v>
      </c>
      <c r="I25" s="36">
        <v>0.5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  <c r="AC25" s="25">
        <f t="shared" si="0"/>
        <v>0</v>
      </c>
    </row>
    <row r="26" spans="2:1775" hidden="1" x14ac:dyDescent="0.35">
      <c r="B26" s="55"/>
      <c r="C26" s="62"/>
      <c r="D26" s="62"/>
      <c r="F26" s="35">
        <v>3.5</v>
      </c>
      <c r="G26" s="35">
        <v>0.15</v>
      </c>
      <c r="H26" s="35">
        <v>0.09</v>
      </c>
      <c r="I26" s="36">
        <v>0.5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  <c r="AC26" s="25">
        <f t="shared" si="0"/>
        <v>0</v>
      </c>
    </row>
    <row r="27" spans="2:1775" hidden="1" x14ac:dyDescent="0.35">
      <c r="B27" s="55"/>
      <c r="C27" s="62"/>
      <c r="D27" s="62"/>
      <c r="F27" s="35">
        <v>0</v>
      </c>
      <c r="G27" s="35">
        <v>0.15</v>
      </c>
      <c r="H27" s="35">
        <v>0.9</v>
      </c>
      <c r="I27" s="36">
        <v>0.5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  <c r="AC27" s="25">
        <f t="shared" si="0"/>
        <v>0</v>
      </c>
    </row>
    <row r="28" spans="2:1775" hidden="1" x14ac:dyDescent="0.35">
      <c r="B28" s="55"/>
      <c r="C28" s="62"/>
      <c r="D28" s="62"/>
      <c r="F28" s="35">
        <v>1.5</v>
      </c>
      <c r="G28" s="35">
        <v>0.15</v>
      </c>
      <c r="H28" s="35">
        <v>0.9</v>
      </c>
      <c r="I28" s="36">
        <v>0.5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  <c r="AC28" s="25">
        <f t="shared" si="0"/>
        <v>0</v>
      </c>
    </row>
    <row r="29" spans="2:1775" hidden="1" x14ac:dyDescent="0.35">
      <c r="B29" s="55"/>
      <c r="C29" s="62"/>
      <c r="D29" s="62"/>
      <c r="F29" s="35">
        <v>1.9</v>
      </c>
      <c r="G29" s="35">
        <v>0.15</v>
      </c>
      <c r="H29" s="35">
        <v>0.05</v>
      </c>
      <c r="I29" s="36">
        <v>0.5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  <c r="AC29" s="25">
        <f t="shared" si="0"/>
        <v>0</v>
      </c>
    </row>
    <row r="30" spans="2:1775" hidden="1" x14ac:dyDescent="0.35">
      <c r="B30" s="55"/>
      <c r="C30" s="62"/>
      <c r="D30" s="62"/>
      <c r="F30" s="35">
        <v>0.4</v>
      </c>
      <c r="G30" s="35">
        <v>0.15</v>
      </c>
      <c r="H30" s="35">
        <v>0.11</v>
      </c>
      <c r="I30" s="36">
        <v>0.5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  <c r="AC30" s="25">
        <f t="shared" si="0"/>
        <v>0</v>
      </c>
    </row>
    <row r="31" spans="2:1775" hidden="1" x14ac:dyDescent="0.35">
      <c r="B31" s="55"/>
    </row>
    <row r="32" spans="2:1775" s="29" customFormat="1" hidden="1" x14ac:dyDescent="0.35">
      <c r="B32" s="33"/>
      <c r="J32" s="29" t="s">
        <v>9</v>
      </c>
      <c r="K32" s="29" t="s">
        <v>10</v>
      </c>
      <c r="L32" s="29" t="s">
        <v>11</v>
      </c>
      <c r="M32" s="29" t="s">
        <v>12</v>
      </c>
      <c r="N32" s="29" t="s">
        <v>13</v>
      </c>
      <c r="O32" s="29" t="s">
        <v>14</v>
      </c>
      <c r="P32" s="29" t="s">
        <v>15</v>
      </c>
      <c r="Q32" s="29" t="s">
        <v>16</v>
      </c>
      <c r="R32" s="29" t="s">
        <v>17</v>
      </c>
      <c r="S32" s="29" t="s">
        <v>18</v>
      </c>
      <c r="T32" s="29" t="s">
        <v>19</v>
      </c>
      <c r="U32" s="29" t="s">
        <v>20</v>
      </c>
      <c r="V32" s="29" t="s">
        <v>21</v>
      </c>
      <c r="W32" s="29" t="s">
        <v>22</v>
      </c>
      <c r="X32" s="29" t="s">
        <v>23</v>
      </c>
      <c r="Y32" s="29" t="s">
        <v>24</v>
      </c>
      <c r="Z32" s="29" t="s">
        <v>25</v>
      </c>
      <c r="AA32" s="29" t="s">
        <v>26</v>
      </c>
      <c r="AB32" s="29" t="s">
        <v>27</v>
      </c>
      <c r="AC32" s="29" t="s">
        <v>28</v>
      </c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</row>
    <row r="33" spans="1:1775" s="44" customFormat="1" ht="18.5" hidden="1" thickBot="1" x14ac:dyDescent="0.45">
      <c r="A33" s="41"/>
      <c r="B33" s="42" t="s">
        <v>93</v>
      </c>
      <c r="C33" s="41"/>
      <c r="D33" s="41"/>
      <c r="E33" s="41"/>
      <c r="F33" s="41"/>
      <c r="G33" s="41"/>
      <c r="H33" s="41"/>
      <c r="I33" s="41"/>
      <c r="J33" s="43">
        <f>SUM(J21:J30)</f>
        <v>0</v>
      </c>
      <c r="K33" s="43">
        <f t="shared" ref="K33:AC33" si="1">SUM(K21:K30)</f>
        <v>0</v>
      </c>
      <c r="L33" s="43">
        <f t="shared" si="1"/>
        <v>0</v>
      </c>
      <c r="M33" s="43">
        <f t="shared" si="1"/>
        <v>0</v>
      </c>
      <c r="N33" s="43">
        <f t="shared" si="1"/>
        <v>0</v>
      </c>
      <c r="O33" s="43">
        <f t="shared" si="1"/>
        <v>0</v>
      </c>
      <c r="P33" s="43">
        <f t="shared" si="1"/>
        <v>0</v>
      </c>
      <c r="Q33" s="43">
        <f t="shared" si="1"/>
        <v>0</v>
      </c>
      <c r="R33" s="43">
        <f t="shared" si="1"/>
        <v>0</v>
      </c>
      <c r="S33" s="43">
        <f t="shared" si="1"/>
        <v>0</v>
      </c>
      <c r="T33" s="43">
        <f t="shared" si="1"/>
        <v>0</v>
      </c>
      <c r="U33" s="43">
        <f t="shared" si="1"/>
        <v>0</v>
      </c>
      <c r="V33" s="43">
        <f t="shared" si="1"/>
        <v>0</v>
      </c>
      <c r="W33" s="43">
        <f t="shared" si="1"/>
        <v>0</v>
      </c>
      <c r="X33" s="43">
        <f t="shared" si="1"/>
        <v>0</v>
      </c>
      <c r="Y33" s="43">
        <f t="shared" si="1"/>
        <v>0</v>
      </c>
      <c r="Z33" s="43">
        <f t="shared" si="1"/>
        <v>0</v>
      </c>
      <c r="AA33" s="43">
        <f t="shared" si="1"/>
        <v>0</v>
      </c>
      <c r="AB33" s="43">
        <f t="shared" si="1"/>
        <v>0</v>
      </c>
      <c r="AC33" s="43">
        <f t="shared" si="1"/>
        <v>0</v>
      </c>
    </row>
    <row r="34" spans="1:1775" hidden="1" x14ac:dyDescent="0.35">
      <c r="B34" s="55"/>
    </row>
    <row r="35" spans="1:1775" x14ac:dyDescent="0.35">
      <c r="B35" s="55"/>
      <c r="I35" s="25"/>
      <c r="L35" s="25"/>
    </row>
    <row r="36" spans="1:1775" ht="20" x14ac:dyDescent="0.4">
      <c r="A36" s="32" t="s">
        <v>95</v>
      </c>
      <c r="B36" s="55"/>
    </row>
    <row r="37" spans="1:1775" x14ac:dyDescent="0.35">
      <c r="B37" s="55"/>
    </row>
    <row r="38" spans="1:1775" s="30" customFormat="1" x14ac:dyDescent="0.35">
      <c r="E38" s="30">
        <v>1971</v>
      </c>
      <c r="F38" s="30">
        <f t="shared" ref="F38:X38" si="2">E38+1</f>
        <v>1972</v>
      </c>
      <c r="G38" s="30">
        <f t="shared" si="2"/>
        <v>1973</v>
      </c>
      <c r="H38" s="30">
        <f t="shared" si="2"/>
        <v>1974</v>
      </c>
      <c r="I38" s="30">
        <f t="shared" si="2"/>
        <v>1975</v>
      </c>
      <c r="J38" s="30">
        <f t="shared" si="2"/>
        <v>1976</v>
      </c>
      <c r="K38" s="30">
        <f t="shared" si="2"/>
        <v>1977</v>
      </c>
      <c r="L38" s="30">
        <f t="shared" si="2"/>
        <v>1978</v>
      </c>
      <c r="M38" s="30">
        <f t="shared" si="2"/>
        <v>1979</v>
      </c>
      <c r="N38" s="30">
        <f t="shared" si="2"/>
        <v>1980</v>
      </c>
      <c r="O38" s="30">
        <f t="shared" si="2"/>
        <v>1981</v>
      </c>
      <c r="P38" s="30">
        <f t="shared" si="2"/>
        <v>1982</v>
      </c>
      <c r="Q38" s="30">
        <f t="shared" si="2"/>
        <v>1983</v>
      </c>
      <c r="R38" s="30">
        <f t="shared" si="2"/>
        <v>1984</v>
      </c>
      <c r="S38" s="30">
        <f t="shared" si="2"/>
        <v>1985</v>
      </c>
      <c r="T38" s="30">
        <f t="shared" si="2"/>
        <v>1986</v>
      </c>
      <c r="U38" s="30">
        <f t="shared" si="2"/>
        <v>1987</v>
      </c>
      <c r="V38" s="30">
        <f t="shared" si="2"/>
        <v>1988</v>
      </c>
      <c r="W38" s="30">
        <f t="shared" si="2"/>
        <v>1989</v>
      </c>
      <c r="X38" s="30">
        <f t="shared" si="2"/>
        <v>1990</v>
      </c>
      <c r="Y38" s="30">
        <v>1991</v>
      </c>
      <c r="Z38" s="30">
        <v>1992</v>
      </c>
      <c r="AA38" s="30">
        <v>1993</v>
      </c>
      <c r="AB38" s="30">
        <v>1994</v>
      </c>
      <c r="AC38" s="30">
        <v>1995</v>
      </c>
      <c r="AD38" s="30">
        <v>1996</v>
      </c>
      <c r="AE38" s="30">
        <v>1997</v>
      </c>
      <c r="AF38" s="30">
        <v>1998</v>
      </c>
      <c r="AG38" s="30">
        <v>1999</v>
      </c>
      <c r="AH38" s="30">
        <v>2000</v>
      </c>
      <c r="AI38" s="30">
        <v>2001</v>
      </c>
      <c r="AJ38" s="30">
        <v>2002</v>
      </c>
      <c r="AK38" s="30">
        <v>2003</v>
      </c>
      <c r="AL38" s="30">
        <v>2004</v>
      </c>
      <c r="AM38" s="30">
        <v>2005</v>
      </c>
      <c r="AN38" s="30">
        <v>2006</v>
      </c>
      <c r="AO38" s="30">
        <v>2007</v>
      </c>
      <c r="AP38" s="30">
        <v>2008</v>
      </c>
      <c r="AQ38" s="30">
        <v>2009</v>
      </c>
      <c r="AR38" s="30">
        <v>2010</v>
      </c>
      <c r="AS38" s="30">
        <f t="shared" ref="AS38:AZ38" si="3">AR38+1</f>
        <v>2011</v>
      </c>
      <c r="AT38" s="30">
        <f t="shared" si="3"/>
        <v>2012</v>
      </c>
      <c r="AU38" s="30">
        <f t="shared" si="3"/>
        <v>2013</v>
      </c>
      <c r="AV38" s="30">
        <f t="shared" si="3"/>
        <v>2014</v>
      </c>
      <c r="AW38" s="30">
        <f t="shared" si="3"/>
        <v>2015</v>
      </c>
      <c r="AX38" s="30">
        <f t="shared" si="3"/>
        <v>2016</v>
      </c>
      <c r="AY38" s="30">
        <f t="shared" si="3"/>
        <v>2017</v>
      </c>
      <c r="AZ38" s="30">
        <f t="shared" si="3"/>
        <v>2018</v>
      </c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</row>
    <row r="39" spans="1:1775" s="25" customFormat="1" x14ac:dyDescent="0.35">
      <c r="B39" s="25" t="s">
        <v>424</v>
      </c>
      <c r="D39" s="67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</row>
    <row r="40" spans="1:1775" s="25" customFormat="1" x14ac:dyDescent="0.35">
      <c r="C40" s="25" t="s">
        <v>402</v>
      </c>
      <c r="D40" s="67">
        <v>0.9</v>
      </c>
      <c r="E40" s="69" t="s">
        <v>242</v>
      </c>
      <c r="F40" s="69" t="s">
        <v>242</v>
      </c>
      <c r="G40" s="69" t="s">
        <v>242</v>
      </c>
      <c r="H40" s="69" t="s">
        <v>242</v>
      </c>
      <c r="I40" s="69" t="s">
        <v>242</v>
      </c>
      <c r="J40" s="69" t="s">
        <v>242</v>
      </c>
      <c r="K40" s="69" t="s">
        <v>242</v>
      </c>
      <c r="L40" s="69" t="s">
        <v>242</v>
      </c>
      <c r="M40" s="69" t="s">
        <v>242</v>
      </c>
      <c r="N40" s="69" t="s">
        <v>242</v>
      </c>
      <c r="O40" s="69" t="s">
        <v>242</v>
      </c>
      <c r="P40" s="69" t="s">
        <v>242</v>
      </c>
      <c r="Q40" s="69" t="s">
        <v>242</v>
      </c>
      <c r="R40" s="69" t="s">
        <v>242</v>
      </c>
      <c r="S40" s="69" t="s">
        <v>242</v>
      </c>
      <c r="T40" s="69" t="s">
        <v>242</v>
      </c>
      <c r="U40" s="69" t="s">
        <v>242</v>
      </c>
      <c r="V40" s="69" t="s">
        <v>242</v>
      </c>
      <c r="W40" s="69" t="s">
        <v>242</v>
      </c>
      <c r="X40" s="94">
        <f>'DRC - Data, Burning'!J2*$D40</f>
        <v>163725498.68409002</v>
      </c>
      <c r="Y40" s="94">
        <f>'DRC - Data, Burning'!K2*$D40</f>
        <v>163725498.68409002</v>
      </c>
      <c r="Z40" s="94">
        <f>'DRC - Data, Burning'!L2*$D40</f>
        <v>163725498.68409002</v>
      </c>
      <c r="AA40" s="94">
        <f>'DRC - Data, Burning'!M2*$D40</f>
        <v>163725498.68409002</v>
      </c>
      <c r="AB40" s="94">
        <f>'DRC - Data, Burning'!N2*$D40</f>
        <v>163725498.68409002</v>
      </c>
      <c r="AC40" s="94">
        <f>'DRC - Data, Burning'!O2*$D40</f>
        <v>163725498.68409002</v>
      </c>
      <c r="AD40" s="94">
        <f>'DRC - Data, Burning'!P2*$D40</f>
        <v>98757224.010000005</v>
      </c>
      <c r="AE40" s="94">
        <f>'DRC - Data, Burning'!Q2*$D40</f>
        <v>123488379.53999999</v>
      </c>
      <c r="AF40" s="94">
        <f>'DRC - Data, Burning'!R2*$D40</f>
        <v>128233077.92999999</v>
      </c>
      <c r="AG40" s="94">
        <f>'DRC - Data, Burning'!S2*$D40</f>
        <v>103867974.09</v>
      </c>
      <c r="AH40" s="94">
        <f>'DRC - Data, Burning'!T2*$D40</f>
        <v>92439141.569999993</v>
      </c>
      <c r="AI40" s="94">
        <f>'DRC - Data, Burning'!U2*$D40</f>
        <v>102035284.52768999</v>
      </c>
      <c r="AJ40" s="94">
        <f>'DRC - Data, Burning'!V2*$D40</f>
        <v>151978640.97708002</v>
      </c>
      <c r="AK40" s="94">
        <f>'DRC - Data, Burning'!W2*$D40</f>
        <v>180499344.08193001</v>
      </c>
      <c r="AL40" s="94">
        <f>'DRC - Data, Burning'!X2*$D40</f>
        <v>188835014.92023003</v>
      </c>
      <c r="AM40" s="94">
        <f>'DRC - Data, Burning'!Y2*$D40</f>
        <v>190360976.40044999</v>
      </c>
      <c r="AN40" s="94">
        <f>'DRC - Data, Burning'!Z2*$D40</f>
        <v>200769578.03402999</v>
      </c>
      <c r="AO40" s="94">
        <f>'DRC - Data, Burning'!AA2*$D40</f>
        <v>170012253.69935998</v>
      </c>
      <c r="AP40" s="94">
        <f>'DRC - Data, Burning'!AB2*$D40</f>
        <v>185577394.85244003</v>
      </c>
      <c r="AQ40" s="94">
        <f>'DRC - Data, Burning'!AC2*$D40</f>
        <v>182104186.01157001</v>
      </c>
      <c r="AR40" s="94">
        <f>'DRC - Data, Burning'!AD2*$D40</f>
        <v>189384139.3644</v>
      </c>
      <c r="AS40" s="94">
        <f>'DRC - Data, Burning'!AE2*$D40</f>
        <v>194005749.47139001</v>
      </c>
      <c r="AT40" s="94">
        <f>'DRC - Data, Burning'!AF2*$D40</f>
        <v>180640905.43131003</v>
      </c>
      <c r="AU40" s="94">
        <f>'DRC - Data, Burning'!AG2*$D40</f>
        <v>184321801.70945999</v>
      </c>
      <c r="AV40" s="94">
        <f>'DRC - Data, Burning'!AH2*$D40</f>
        <v>175379952.17511001</v>
      </c>
      <c r="AW40" s="94">
        <f>'DRC - Data, Burning'!AI2*$D40</f>
        <v>192622907.43243</v>
      </c>
      <c r="AX40" s="94">
        <f>'DRC - Data, Burning'!AJ2*$D40</f>
        <v>194747619.84560999</v>
      </c>
      <c r="AY40" s="94">
        <f>'DRC - Data, Burning'!AK2*$D40</f>
        <v>186875544.92787001</v>
      </c>
      <c r="AZ40" s="94">
        <f>'DRC - Data, Burning'!AL2*$D40</f>
        <v>160377798.15594</v>
      </c>
    </row>
    <row r="41" spans="1:1775" s="25" customFormat="1" x14ac:dyDescent="0.35">
      <c r="C41" s="25" t="s">
        <v>403</v>
      </c>
      <c r="D41" s="67">
        <v>0.8</v>
      </c>
      <c r="E41" s="69" t="s">
        <v>242</v>
      </c>
      <c r="F41" s="69" t="s">
        <v>242</v>
      </c>
      <c r="G41" s="69" t="s">
        <v>242</v>
      </c>
      <c r="H41" s="69" t="s">
        <v>242</v>
      </c>
      <c r="I41" s="69" t="s">
        <v>242</v>
      </c>
      <c r="J41" s="69" t="s">
        <v>242</v>
      </c>
      <c r="K41" s="69" t="s">
        <v>242</v>
      </c>
      <c r="L41" s="69" t="s">
        <v>242</v>
      </c>
      <c r="M41" s="69" t="s">
        <v>242</v>
      </c>
      <c r="N41" s="69" t="s">
        <v>242</v>
      </c>
      <c r="O41" s="69" t="s">
        <v>242</v>
      </c>
      <c r="P41" s="69" t="s">
        <v>242</v>
      </c>
      <c r="Q41" s="69" t="s">
        <v>242</v>
      </c>
      <c r="R41" s="69" t="s">
        <v>242</v>
      </c>
      <c r="S41" s="69" t="s">
        <v>242</v>
      </c>
      <c r="T41" s="69" t="s">
        <v>242</v>
      </c>
      <c r="U41" s="69" t="s">
        <v>242</v>
      </c>
      <c r="V41" s="69" t="s">
        <v>242</v>
      </c>
      <c r="W41" s="69" t="s">
        <v>242</v>
      </c>
      <c r="X41" s="94">
        <f>'DRC - Data, Burning'!J3*$D41</f>
        <v>1791358.18576</v>
      </c>
      <c r="Y41" s="94">
        <f>'DRC - Data, Burning'!K3*$D41</f>
        <v>1791358.18576</v>
      </c>
      <c r="Z41" s="94">
        <f>'DRC - Data, Burning'!L3*$D41</f>
        <v>1791358.18576</v>
      </c>
      <c r="AA41" s="94">
        <f>'DRC - Data, Burning'!M3*$D41</f>
        <v>1791358.18576</v>
      </c>
      <c r="AB41" s="94">
        <f>'DRC - Data, Burning'!N3*$D41</f>
        <v>1791358.18576</v>
      </c>
      <c r="AC41" s="94">
        <f>'DRC - Data, Burning'!O3*$D41</f>
        <v>1791358.18576</v>
      </c>
      <c r="AD41" s="94">
        <f>'DRC - Data, Burning'!P3*$D41</f>
        <v>1665933.4264000002</v>
      </c>
      <c r="AE41" s="94">
        <f>'DRC - Data, Burning'!Q3*$D41</f>
        <v>2944653.1544000003</v>
      </c>
      <c r="AF41" s="94">
        <f>'DRC - Data, Burning'!R3*$D41</f>
        <v>1793631.4416000003</v>
      </c>
      <c r="AG41" s="94">
        <f>'DRC - Data, Burning'!S3*$D41</f>
        <v>2520729.3000000003</v>
      </c>
      <c r="AH41" s="94">
        <f>'DRC - Data, Burning'!T3*$D41</f>
        <v>1771708.8664000002</v>
      </c>
      <c r="AI41" s="94">
        <f>'DRC - Data, Burning'!U3*$D41</f>
        <v>1080677.3722400002</v>
      </c>
      <c r="AJ41" s="94">
        <f>'DRC - Data, Burning'!V3*$D41</f>
        <v>2219039.7328000003</v>
      </c>
      <c r="AK41" s="94">
        <f>'DRC - Data, Burning'!W3*$D41</f>
        <v>2121665.6060000001</v>
      </c>
      <c r="AL41" s="94">
        <f>'DRC - Data, Burning'!X3*$D41</f>
        <v>2368996.3872000002</v>
      </c>
      <c r="AM41" s="94">
        <f>'DRC - Data, Burning'!Y3*$D41</f>
        <v>2625763.18224</v>
      </c>
      <c r="AN41" s="94">
        <f>'DRC - Data, Burning'!Z3*$D41</f>
        <v>2576704.9797600005</v>
      </c>
      <c r="AO41" s="94">
        <f>'DRC - Data, Burning'!AA3*$D41</f>
        <v>1697749.0101600001</v>
      </c>
      <c r="AP41" s="94">
        <f>'DRC - Data, Burning'!AB3*$D41</f>
        <v>1621017.2849600001</v>
      </c>
      <c r="AQ41" s="94">
        <f>'DRC - Data, Burning'!AC3*$D41</f>
        <v>1892472.2002400002</v>
      </c>
      <c r="AR41" s="94">
        <f>'DRC - Data, Burning'!AD3*$D41</f>
        <v>1283189.7136000001</v>
      </c>
      <c r="AS41" s="94">
        <f>'DRC - Data, Burning'!AE3*$D41</f>
        <v>1260788.4912</v>
      </c>
      <c r="AT41" s="94">
        <f>'DRC - Data, Burning'!AF3*$D41</f>
        <v>1300396.8752000001</v>
      </c>
      <c r="AU41" s="94">
        <f>'DRC - Data, Burning'!AG3*$D41</f>
        <v>1246125.81968</v>
      </c>
      <c r="AV41" s="94">
        <f>'DRC - Data, Burning'!AH3*$D41</f>
        <v>1379723.1779200002</v>
      </c>
      <c r="AW41" s="94">
        <f>'DRC - Data, Burning'!AI3*$D41</f>
        <v>1949347.7618400001</v>
      </c>
      <c r="AX41" s="94">
        <f>'DRC - Data, Burning'!AJ3*$D41</f>
        <v>1475360.7104000002</v>
      </c>
      <c r="AY41" s="94">
        <f>'DRC - Data, Burning'!AK3*$D41</f>
        <v>1364224.23016</v>
      </c>
      <c r="AZ41" s="94">
        <f>'DRC - Data, Burning'!AL3*$D41</f>
        <v>1293552.6814400002</v>
      </c>
    </row>
    <row r="42" spans="1:1775" x14ac:dyDescent="0.35">
      <c r="C42" s="25" t="s">
        <v>200</v>
      </c>
      <c r="D42" s="67">
        <v>0.8</v>
      </c>
      <c r="E42" s="69" t="s">
        <v>242</v>
      </c>
      <c r="F42" s="69" t="s">
        <v>242</v>
      </c>
      <c r="G42" s="69" t="s">
        <v>242</v>
      </c>
      <c r="H42" s="69" t="s">
        <v>242</v>
      </c>
      <c r="I42" s="69" t="s">
        <v>242</v>
      </c>
      <c r="J42" s="69" t="s">
        <v>242</v>
      </c>
      <c r="K42" s="69" t="s">
        <v>242</v>
      </c>
      <c r="L42" s="69" t="s">
        <v>242</v>
      </c>
      <c r="M42" s="69" t="s">
        <v>242</v>
      </c>
      <c r="N42" s="69" t="s">
        <v>242</v>
      </c>
      <c r="O42" s="69" t="s">
        <v>242</v>
      </c>
      <c r="P42" s="69" t="s">
        <v>242</v>
      </c>
      <c r="Q42" s="69" t="s">
        <v>242</v>
      </c>
      <c r="R42" s="69" t="s">
        <v>242</v>
      </c>
      <c r="S42" s="69" t="s">
        <v>242</v>
      </c>
      <c r="T42" s="69" t="s">
        <v>242</v>
      </c>
      <c r="U42" s="69" t="s">
        <v>242</v>
      </c>
      <c r="V42" s="69" t="s">
        <v>242</v>
      </c>
      <c r="W42" s="69" t="s">
        <v>242</v>
      </c>
      <c r="X42" s="94">
        <f>'DRC - Data, Burning'!J4*$D42</f>
        <v>140144152.85016</v>
      </c>
      <c r="Y42" s="94">
        <f>'DRC - Data, Burning'!K4*$D42</f>
        <v>140144152.85016</v>
      </c>
      <c r="Z42" s="94">
        <f>'DRC - Data, Burning'!L4*$D42</f>
        <v>140144152.85016</v>
      </c>
      <c r="AA42" s="94">
        <f>'DRC - Data, Burning'!M4*$D42</f>
        <v>140144152.85016</v>
      </c>
      <c r="AB42" s="94">
        <f>'DRC - Data, Burning'!N4*$D42</f>
        <v>140144152.85016</v>
      </c>
      <c r="AC42" s="94">
        <f>'DRC - Data, Burning'!O4*$D42</f>
        <v>140144152.85016</v>
      </c>
      <c r="AD42" s="94">
        <f>'DRC - Data, Burning'!P4*$D42</f>
        <v>105596671.1356</v>
      </c>
      <c r="AE42" s="94">
        <f>'DRC - Data, Burning'!Q4*$D42</f>
        <v>102232256.59704</v>
      </c>
      <c r="AF42" s="94">
        <f>'DRC - Data, Burning'!R4*$D42</f>
        <v>109323034.54496001</v>
      </c>
      <c r="AG42" s="94">
        <f>'DRC - Data, Burning'!S4*$D42</f>
        <v>98624118.589040011</v>
      </c>
      <c r="AH42" s="94">
        <f>'DRC - Data, Burning'!T4*$D42</f>
        <v>96705866.920640007</v>
      </c>
      <c r="AI42" s="94">
        <f>'DRC - Data, Burning'!U4*$D42</f>
        <v>108197478.61176001</v>
      </c>
      <c r="AJ42" s="94">
        <f>'DRC - Data, Burning'!V4*$D42</f>
        <v>141829239.25904</v>
      </c>
      <c r="AK42" s="94">
        <f>'DRC - Data, Burning'!W4*$D42</f>
        <v>156922302.22152001</v>
      </c>
      <c r="AL42" s="94">
        <f>'DRC - Data, Burning'!X4*$D42</f>
        <v>168840987.58048001</v>
      </c>
      <c r="AM42" s="94">
        <f>'DRC - Data, Burning'!Y4*$D42</f>
        <v>165654454.22624001</v>
      </c>
      <c r="AN42" s="94">
        <f>'DRC - Data, Burning'!Z4*$D42</f>
        <v>168156399.35144001</v>
      </c>
      <c r="AO42" s="94">
        <f>'DRC - Data, Burning'!AA4*$D42</f>
        <v>145206121.61824</v>
      </c>
      <c r="AP42" s="94">
        <f>'DRC - Data, Burning'!AB4*$D42</f>
        <v>154831919.10376</v>
      </c>
      <c r="AQ42" s="94">
        <f>'DRC - Data, Burning'!AC4*$D42</f>
        <v>153011153.4664</v>
      </c>
      <c r="AR42" s="94">
        <f>'DRC - Data, Burning'!AD4*$D42</f>
        <v>159195125.96919999</v>
      </c>
      <c r="AS42" s="94">
        <f>'DRC - Data, Burning'!AE4*$D42</f>
        <v>148390373.41903999</v>
      </c>
      <c r="AT42" s="94">
        <f>'DRC - Data, Burning'!AF4*$D42</f>
        <v>143153462.13328001</v>
      </c>
      <c r="AU42" s="94">
        <f>'DRC - Data, Burning'!AG4*$D42</f>
        <v>150269588.94336</v>
      </c>
      <c r="AV42" s="94">
        <f>'DRC - Data, Burning'!AH4*$D42</f>
        <v>143961915.454</v>
      </c>
      <c r="AW42" s="94">
        <f>'DRC - Data, Burning'!AI4*$D42</f>
        <v>149677011.86504</v>
      </c>
      <c r="AX42" s="94">
        <f>'DRC - Data, Burning'!AJ4*$D42</f>
        <v>148465934.0756</v>
      </c>
      <c r="AY42" s="94">
        <f>'DRC - Data, Burning'!AK4*$D42</f>
        <v>155033856.63128</v>
      </c>
      <c r="AZ42" s="94">
        <f>'DRC - Data, Burning'!AL4*$D42</f>
        <v>144031628.48471999</v>
      </c>
    </row>
    <row r="43" spans="1:1775" s="58" customFormat="1" x14ac:dyDescent="0.35"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</row>
    <row r="44" spans="1:1775" s="58" customFormat="1" x14ac:dyDescent="0.35">
      <c r="B44" s="58" t="s">
        <v>203</v>
      </c>
      <c r="E44" s="69" t="s">
        <v>242</v>
      </c>
      <c r="F44" s="69" t="s">
        <v>242</v>
      </c>
      <c r="G44" s="69" t="s">
        <v>242</v>
      </c>
      <c r="H44" s="69" t="s">
        <v>242</v>
      </c>
      <c r="I44" s="69" t="s">
        <v>242</v>
      </c>
      <c r="J44" s="69" t="s">
        <v>242</v>
      </c>
      <c r="K44" s="69" t="s">
        <v>242</v>
      </c>
      <c r="L44" s="69" t="s">
        <v>242</v>
      </c>
      <c r="M44" s="69" t="s">
        <v>242</v>
      </c>
      <c r="N44" s="69" t="s">
        <v>242</v>
      </c>
      <c r="O44" s="69" t="s">
        <v>242</v>
      </c>
      <c r="P44" s="69" t="s">
        <v>242</v>
      </c>
      <c r="Q44" s="69" t="s">
        <v>242</v>
      </c>
      <c r="R44" s="69" t="s">
        <v>242</v>
      </c>
      <c r="S44" s="69" t="s">
        <v>242</v>
      </c>
      <c r="T44" s="69" t="s">
        <v>242</v>
      </c>
      <c r="U44" s="69" t="s">
        <v>242</v>
      </c>
      <c r="V44" s="69" t="s">
        <v>242</v>
      </c>
      <c r="W44" s="69" t="s">
        <v>242</v>
      </c>
      <c r="X44" s="94">
        <f>SUM(X39:X42)</f>
        <v>305661009.72001004</v>
      </c>
      <c r="Y44" s="94">
        <f t="shared" ref="Y44:AZ44" si="4">SUM(Y40:Y42)</f>
        <v>305661009.72001004</v>
      </c>
      <c r="Z44" s="94">
        <f t="shared" si="4"/>
        <v>305661009.72001004</v>
      </c>
      <c r="AA44" s="94">
        <f t="shared" si="4"/>
        <v>305661009.72001004</v>
      </c>
      <c r="AB44" s="94">
        <f t="shared" si="4"/>
        <v>305661009.72001004</v>
      </c>
      <c r="AC44" s="94">
        <f t="shared" si="4"/>
        <v>305661009.72001004</v>
      </c>
      <c r="AD44" s="94">
        <f t="shared" si="4"/>
        <v>206019828.57200003</v>
      </c>
      <c r="AE44" s="94">
        <f t="shared" si="4"/>
        <v>228665289.29144001</v>
      </c>
      <c r="AF44" s="94">
        <f t="shared" si="4"/>
        <v>239349743.91655999</v>
      </c>
      <c r="AG44" s="94">
        <f t="shared" si="4"/>
        <v>205012821.97904003</v>
      </c>
      <c r="AH44" s="94">
        <f t="shared" si="4"/>
        <v>190916717.35703999</v>
      </c>
      <c r="AI44" s="94">
        <f t="shared" si="4"/>
        <v>211313440.51169002</v>
      </c>
      <c r="AJ44" s="94">
        <f t="shared" si="4"/>
        <v>296026919.96891999</v>
      </c>
      <c r="AK44" s="94">
        <f t="shared" si="4"/>
        <v>339543311.90945005</v>
      </c>
      <c r="AL44" s="94">
        <f t="shared" si="4"/>
        <v>360044998.88791001</v>
      </c>
      <c r="AM44" s="94">
        <f t="shared" si="4"/>
        <v>358641193.80893004</v>
      </c>
      <c r="AN44" s="94">
        <f t="shared" si="4"/>
        <v>371502682.36522996</v>
      </c>
      <c r="AO44" s="94">
        <f t="shared" si="4"/>
        <v>316916124.32775998</v>
      </c>
      <c r="AP44" s="94">
        <f t="shared" si="4"/>
        <v>342030331.24116004</v>
      </c>
      <c r="AQ44" s="94">
        <f t="shared" si="4"/>
        <v>337007811.67821002</v>
      </c>
      <c r="AR44" s="94">
        <f t="shared" si="4"/>
        <v>349862455.04719996</v>
      </c>
      <c r="AS44" s="94">
        <f t="shared" si="4"/>
        <v>343656911.38163</v>
      </c>
      <c r="AT44" s="94">
        <f t="shared" si="4"/>
        <v>325094764.43979001</v>
      </c>
      <c r="AU44" s="94">
        <f t="shared" si="4"/>
        <v>335837516.47249997</v>
      </c>
      <c r="AV44" s="94">
        <f t="shared" si="4"/>
        <v>320721590.80703002</v>
      </c>
      <c r="AW44" s="94">
        <f t="shared" si="4"/>
        <v>344249267.05930996</v>
      </c>
      <c r="AX44" s="94">
        <f t="shared" si="4"/>
        <v>344688914.63161004</v>
      </c>
      <c r="AY44" s="94">
        <f t="shared" si="4"/>
        <v>343273625.78930998</v>
      </c>
      <c r="AZ44" s="94">
        <f t="shared" si="4"/>
        <v>305702979.32209998</v>
      </c>
    </row>
    <row r="45" spans="1:1775" s="25" customFormat="1" x14ac:dyDescent="0.35">
      <c r="B45" s="25" t="s">
        <v>204</v>
      </c>
      <c r="D45" s="66">
        <v>0.5</v>
      </c>
      <c r="E45" s="69" t="s">
        <v>242</v>
      </c>
      <c r="F45" s="69" t="s">
        <v>242</v>
      </c>
      <c r="G45" s="69" t="s">
        <v>242</v>
      </c>
      <c r="H45" s="69" t="s">
        <v>242</v>
      </c>
      <c r="I45" s="69" t="s">
        <v>242</v>
      </c>
      <c r="J45" s="69" t="s">
        <v>242</v>
      </c>
      <c r="K45" s="69" t="s">
        <v>242</v>
      </c>
      <c r="L45" s="69" t="s">
        <v>242</v>
      </c>
      <c r="M45" s="69" t="s">
        <v>242</v>
      </c>
      <c r="N45" s="69" t="s">
        <v>242</v>
      </c>
      <c r="O45" s="69" t="s">
        <v>242</v>
      </c>
      <c r="P45" s="69" t="s">
        <v>242</v>
      </c>
      <c r="Q45" s="69" t="s">
        <v>242</v>
      </c>
      <c r="R45" s="69" t="s">
        <v>242</v>
      </c>
      <c r="S45" s="69" t="s">
        <v>242</v>
      </c>
      <c r="T45" s="69" t="s">
        <v>242</v>
      </c>
      <c r="U45" s="69" t="s">
        <v>242</v>
      </c>
      <c r="V45" s="69" t="s">
        <v>242</v>
      </c>
      <c r="W45" s="69" t="s">
        <v>242</v>
      </c>
      <c r="X45" s="94">
        <f>X44*$D45</f>
        <v>152830504.86000502</v>
      </c>
      <c r="Y45" s="94">
        <f t="shared" ref="Y45:AZ45" si="5">Y44*$D45</f>
        <v>152830504.86000502</v>
      </c>
      <c r="Z45" s="94">
        <f t="shared" si="5"/>
        <v>152830504.86000502</v>
      </c>
      <c r="AA45" s="94">
        <f t="shared" si="5"/>
        <v>152830504.86000502</v>
      </c>
      <c r="AB45" s="94">
        <f t="shared" si="5"/>
        <v>152830504.86000502</v>
      </c>
      <c r="AC45" s="94">
        <f t="shared" si="5"/>
        <v>152830504.86000502</v>
      </c>
      <c r="AD45" s="94">
        <f t="shared" si="5"/>
        <v>103009914.28600001</v>
      </c>
      <c r="AE45" s="94">
        <f t="shared" si="5"/>
        <v>114332644.64572001</v>
      </c>
      <c r="AF45" s="94">
        <f t="shared" si="5"/>
        <v>119674871.95828</v>
      </c>
      <c r="AG45" s="94">
        <f t="shared" si="5"/>
        <v>102506410.98952001</v>
      </c>
      <c r="AH45" s="94">
        <f t="shared" si="5"/>
        <v>95458358.678519994</v>
      </c>
      <c r="AI45" s="94">
        <f t="shared" si="5"/>
        <v>105656720.25584501</v>
      </c>
      <c r="AJ45" s="94">
        <f t="shared" si="5"/>
        <v>148013459.98446</v>
      </c>
      <c r="AK45" s="94">
        <f t="shared" si="5"/>
        <v>169771655.95472503</v>
      </c>
      <c r="AL45" s="94">
        <f t="shared" si="5"/>
        <v>180022499.443955</v>
      </c>
      <c r="AM45" s="94">
        <f t="shared" si="5"/>
        <v>179320596.90446502</v>
      </c>
      <c r="AN45" s="94">
        <f t="shared" si="5"/>
        <v>185751341.18261498</v>
      </c>
      <c r="AO45" s="94">
        <f t="shared" si="5"/>
        <v>158458062.16387999</v>
      </c>
      <c r="AP45" s="94">
        <f t="shared" si="5"/>
        <v>171015165.62058002</v>
      </c>
      <c r="AQ45" s="94">
        <f t="shared" si="5"/>
        <v>168503905.83910501</v>
      </c>
      <c r="AR45" s="94">
        <f t="shared" si="5"/>
        <v>174931227.52359998</v>
      </c>
      <c r="AS45" s="94">
        <f t="shared" si="5"/>
        <v>171828455.690815</v>
      </c>
      <c r="AT45" s="94">
        <f t="shared" si="5"/>
        <v>162547382.21989501</v>
      </c>
      <c r="AU45" s="94">
        <f t="shared" si="5"/>
        <v>167918758.23624998</v>
      </c>
      <c r="AV45" s="94">
        <f t="shared" si="5"/>
        <v>160360795.40351501</v>
      </c>
      <c r="AW45" s="94">
        <f t="shared" si="5"/>
        <v>172124633.52965498</v>
      </c>
      <c r="AX45" s="94">
        <f t="shared" si="5"/>
        <v>172344457.31580502</v>
      </c>
      <c r="AY45" s="94">
        <f t="shared" si="5"/>
        <v>171636812.89465499</v>
      </c>
      <c r="AZ45" s="94">
        <f t="shared" si="5"/>
        <v>152851489.66104999</v>
      </c>
    </row>
    <row r="46" spans="1:1775" s="25" customFormat="1" x14ac:dyDescent="0.35">
      <c r="X46" s="94"/>
    </row>
    <row r="47" spans="1:1775" s="88" customFormat="1" ht="16" thickBot="1" x14ac:dyDescent="0.4">
      <c r="A47" s="87"/>
      <c r="B47" s="87" t="s">
        <v>201</v>
      </c>
      <c r="C47" s="87"/>
      <c r="D47" s="87"/>
      <c r="E47" s="104" t="s">
        <v>242</v>
      </c>
      <c r="F47" s="104" t="s">
        <v>242</v>
      </c>
      <c r="G47" s="104" t="s">
        <v>242</v>
      </c>
      <c r="H47" s="104" t="s">
        <v>242</v>
      </c>
      <c r="I47" s="104" t="s">
        <v>242</v>
      </c>
      <c r="J47" s="104" t="s">
        <v>242</v>
      </c>
      <c r="K47" s="104" t="s">
        <v>242</v>
      </c>
      <c r="L47" s="104" t="s">
        <v>242</v>
      </c>
      <c r="M47" s="104" t="s">
        <v>242</v>
      </c>
      <c r="N47" s="104" t="s">
        <v>242</v>
      </c>
      <c r="O47" s="104" t="s">
        <v>242</v>
      </c>
      <c r="P47" s="104" t="s">
        <v>242</v>
      </c>
      <c r="Q47" s="104" t="s">
        <v>242</v>
      </c>
      <c r="R47" s="104" t="s">
        <v>242</v>
      </c>
      <c r="S47" s="104" t="s">
        <v>242</v>
      </c>
      <c r="T47" s="104" t="s">
        <v>242</v>
      </c>
      <c r="U47" s="104" t="s">
        <v>242</v>
      </c>
      <c r="V47" s="104" t="s">
        <v>242</v>
      </c>
      <c r="W47" s="104" t="s">
        <v>242</v>
      </c>
      <c r="X47" s="108">
        <f>X45</f>
        <v>152830504.86000502</v>
      </c>
      <c r="Y47" s="108">
        <f t="shared" ref="Y47:AZ47" si="6">Y45</f>
        <v>152830504.86000502</v>
      </c>
      <c r="Z47" s="108">
        <f t="shared" si="6"/>
        <v>152830504.86000502</v>
      </c>
      <c r="AA47" s="108">
        <f t="shared" si="6"/>
        <v>152830504.86000502</v>
      </c>
      <c r="AB47" s="108">
        <f t="shared" si="6"/>
        <v>152830504.86000502</v>
      </c>
      <c r="AC47" s="108">
        <f t="shared" si="6"/>
        <v>152830504.86000502</v>
      </c>
      <c r="AD47" s="108">
        <f t="shared" si="6"/>
        <v>103009914.28600001</v>
      </c>
      <c r="AE47" s="108">
        <f t="shared" si="6"/>
        <v>114332644.64572001</v>
      </c>
      <c r="AF47" s="108">
        <f t="shared" si="6"/>
        <v>119674871.95828</v>
      </c>
      <c r="AG47" s="108">
        <f t="shared" si="6"/>
        <v>102506410.98952001</v>
      </c>
      <c r="AH47" s="108">
        <f t="shared" si="6"/>
        <v>95458358.678519994</v>
      </c>
      <c r="AI47" s="108">
        <f t="shared" si="6"/>
        <v>105656720.25584501</v>
      </c>
      <c r="AJ47" s="108">
        <f t="shared" si="6"/>
        <v>148013459.98446</v>
      </c>
      <c r="AK47" s="108">
        <f t="shared" si="6"/>
        <v>169771655.95472503</v>
      </c>
      <c r="AL47" s="108">
        <f t="shared" si="6"/>
        <v>180022499.443955</v>
      </c>
      <c r="AM47" s="108">
        <f t="shared" si="6"/>
        <v>179320596.90446502</v>
      </c>
      <c r="AN47" s="108">
        <f t="shared" si="6"/>
        <v>185751341.18261498</v>
      </c>
      <c r="AO47" s="108">
        <f t="shared" si="6"/>
        <v>158458062.16387999</v>
      </c>
      <c r="AP47" s="108">
        <f t="shared" si="6"/>
        <v>171015165.62058002</v>
      </c>
      <c r="AQ47" s="108">
        <f t="shared" si="6"/>
        <v>168503905.83910501</v>
      </c>
      <c r="AR47" s="108">
        <f t="shared" si="6"/>
        <v>174931227.52359998</v>
      </c>
      <c r="AS47" s="108">
        <f t="shared" si="6"/>
        <v>171828455.690815</v>
      </c>
      <c r="AT47" s="108">
        <f t="shared" si="6"/>
        <v>162547382.21989501</v>
      </c>
      <c r="AU47" s="108">
        <f t="shared" si="6"/>
        <v>167918758.23624998</v>
      </c>
      <c r="AV47" s="108">
        <f t="shared" si="6"/>
        <v>160360795.40351501</v>
      </c>
      <c r="AW47" s="108">
        <f t="shared" si="6"/>
        <v>172124633.52965498</v>
      </c>
      <c r="AX47" s="108">
        <f t="shared" si="6"/>
        <v>172344457.31580502</v>
      </c>
      <c r="AY47" s="108">
        <f t="shared" si="6"/>
        <v>171636812.89465499</v>
      </c>
      <c r="AZ47" s="108">
        <f t="shared" si="6"/>
        <v>152851489.66104999</v>
      </c>
    </row>
    <row r="48" spans="1:1775" s="48" customFormat="1" ht="16" thickTop="1" x14ac:dyDescent="0.35">
      <c r="A48" s="85"/>
      <c r="B48" s="85"/>
      <c r="C48" s="85"/>
      <c r="D48" s="85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</row>
    <row r="49" spans="1:2" x14ac:dyDescent="0.35">
      <c r="B49" s="55"/>
    </row>
    <row r="54" spans="1:2" ht="18.5" x14ac:dyDescent="0.45">
      <c r="A54" s="2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2353B-6E18-406C-AFDA-A2E42DCCEFFF}">
  <sheetPr>
    <tabColor theme="3" tint="0.79998168889431442"/>
  </sheetPr>
  <dimension ref="A1:AM4"/>
  <sheetViews>
    <sheetView workbookViewId="0">
      <selection activeCell="F25" sqref="F25"/>
    </sheetView>
  </sheetViews>
  <sheetFormatPr defaultRowHeight="14.5" x14ac:dyDescent="0.35"/>
  <cols>
    <col min="1" max="3" width="8.7265625" style="52"/>
    <col min="4" max="4" width="25.26953125" style="52" bestFit="1" customWidth="1"/>
    <col min="5" max="5" width="8.7265625" style="52"/>
    <col min="6" max="6" width="25.1796875" style="52" bestFit="1" customWidth="1"/>
    <col min="7" max="7" width="8.7265625" style="52"/>
    <col min="8" max="8" width="9.81640625" style="52" bestFit="1" customWidth="1"/>
    <col min="9" max="9" width="8.7265625" style="52"/>
    <col min="10" max="39" width="11.1796875" style="52" customWidth="1"/>
    <col min="40" max="16384" width="8.7265625" style="52"/>
  </cols>
  <sheetData>
    <row r="1" spans="1:39" x14ac:dyDescent="0.35">
      <c r="A1" s="52" t="s">
        <v>39</v>
      </c>
      <c r="B1" s="52" t="s">
        <v>40</v>
      </c>
      <c r="C1" s="52" t="s">
        <v>41</v>
      </c>
      <c r="D1" s="52" t="s">
        <v>42</v>
      </c>
      <c r="E1" s="52" t="s">
        <v>43</v>
      </c>
      <c r="F1" s="52" t="s">
        <v>44</v>
      </c>
      <c r="G1" s="52" t="s">
        <v>202</v>
      </c>
      <c r="H1" s="52" t="s">
        <v>111</v>
      </c>
      <c r="I1" s="52" t="s">
        <v>45</v>
      </c>
      <c r="J1" s="52" t="s">
        <v>171</v>
      </c>
      <c r="K1" s="52" t="s">
        <v>9</v>
      </c>
      <c r="L1" s="52" t="s">
        <v>10</v>
      </c>
      <c r="M1" s="52" t="s">
        <v>11</v>
      </c>
      <c r="N1" s="52" t="s">
        <v>12</v>
      </c>
      <c r="O1" s="52" t="s">
        <v>13</v>
      </c>
      <c r="P1" s="52" t="s">
        <v>14</v>
      </c>
      <c r="Q1" s="52" t="s">
        <v>15</v>
      </c>
      <c r="R1" s="52" t="s">
        <v>16</v>
      </c>
      <c r="S1" s="52" t="s">
        <v>17</v>
      </c>
      <c r="T1" s="52" t="s">
        <v>18</v>
      </c>
      <c r="U1" s="52" t="s">
        <v>19</v>
      </c>
      <c r="V1" s="52" t="s">
        <v>20</v>
      </c>
      <c r="W1" s="52" t="s">
        <v>21</v>
      </c>
      <c r="X1" s="52" t="s">
        <v>22</v>
      </c>
      <c r="Y1" s="52" t="s">
        <v>23</v>
      </c>
      <c r="Z1" s="52" t="s">
        <v>24</v>
      </c>
      <c r="AA1" s="52" t="s">
        <v>25</v>
      </c>
      <c r="AB1" s="52" t="s">
        <v>26</v>
      </c>
      <c r="AC1" s="52" t="s">
        <v>27</v>
      </c>
      <c r="AD1" s="52" t="s">
        <v>28</v>
      </c>
      <c r="AE1" s="52" t="s">
        <v>172</v>
      </c>
      <c r="AF1" s="52" t="s">
        <v>173</v>
      </c>
      <c r="AG1" s="52" t="s">
        <v>174</v>
      </c>
      <c r="AH1" s="52" t="s">
        <v>175</v>
      </c>
      <c r="AI1" s="52" t="s">
        <v>176</v>
      </c>
      <c r="AJ1" s="52" t="s">
        <v>177</v>
      </c>
      <c r="AK1" s="52" t="s">
        <v>178</v>
      </c>
      <c r="AL1" s="52" t="s">
        <v>179</v>
      </c>
      <c r="AM1" s="52" t="s">
        <v>180</v>
      </c>
    </row>
    <row r="2" spans="1:39" x14ac:dyDescent="0.35">
      <c r="A2" s="52">
        <v>250</v>
      </c>
      <c r="B2" s="52" t="s">
        <v>422</v>
      </c>
      <c r="C2" s="52">
        <v>6796</v>
      </c>
      <c r="D2" s="52" t="s">
        <v>401</v>
      </c>
      <c r="E2" s="52">
        <v>7245</v>
      </c>
      <c r="F2" s="52" t="s">
        <v>76</v>
      </c>
      <c r="G2" s="52">
        <v>3050</v>
      </c>
      <c r="H2" s="52" t="s">
        <v>197</v>
      </c>
      <c r="I2" s="52" t="s">
        <v>0</v>
      </c>
      <c r="J2" s="25">
        <v>181917220.76010001</v>
      </c>
      <c r="K2" s="25">
        <v>181917220.76010001</v>
      </c>
      <c r="L2" s="25">
        <v>181917220.76010001</v>
      </c>
      <c r="M2" s="25">
        <v>181917220.76010001</v>
      </c>
      <c r="N2" s="25">
        <v>181917220.76010001</v>
      </c>
      <c r="O2" s="25">
        <v>181917220.76010001</v>
      </c>
      <c r="P2" s="25">
        <v>109730248.90000001</v>
      </c>
      <c r="Q2" s="25">
        <v>137209310.59999999</v>
      </c>
      <c r="R2" s="25">
        <v>142481197.69999999</v>
      </c>
      <c r="S2" s="25">
        <v>115408860.09999999</v>
      </c>
      <c r="T2" s="25">
        <v>102710157.3</v>
      </c>
      <c r="U2" s="25">
        <v>113372538.36409999</v>
      </c>
      <c r="V2" s="25">
        <v>168865156.64120001</v>
      </c>
      <c r="W2" s="25">
        <v>200554826.7577</v>
      </c>
      <c r="X2" s="25">
        <v>209816683.24470001</v>
      </c>
      <c r="Y2" s="25">
        <v>211512196.00049999</v>
      </c>
      <c r="Z2" s="25">
        <v>223077308.9267</v>
      </c>
      <c r="AA2" s="25">
        <v>188902504.11039999</v>
      </c>
      <c r="AB2" s="25">
        <v>206197105.39160001</v>
      </c>
      <c r="AC2" s="25">
        <v>202337984.45730001</v>
      </c>
      <c r="AD2" s="25">
        <v>210426821.516</v>
      </c>
      <c r="AE2" s="25">
        <v>215561943.85710001</v>
      </c>
      <c r="AF2" s="25">
        <v>200712117.14590001</v>
      </c>
      <c r="AG2" s="25">
        <v>204802001.8994</v>
      </c>
      <c r="AH2" s="25">
        <v>194866613.52790001</v>
      </c>
      <c r="AI2" s="25">
        <v>214025452.70269999</v>
      </c>
      <c r="AJ2" s="25">
        <v>216386244.27289999</v>
      </c>
      <c r="AK2" s="25">
        <v>207639494.36430001</v>
      </c>
      <c r="AL2" s="25">
        <v>178197553.50659999</v>
      </c>
      <c r="AM2" s="25">
        <v>191218976.9562</v>
      </c>
    </row>
    <row r="3" spans="1:39" x14ac:dyDescent="0.35">
      <c r="A3" s="52">
        <v>250</v>
      </c>
      <c r="B3" s="52" t="s">
        <v>422</v>
      </c>
      <c r="C3" s="52">
        <v>6797</v>
      </c>
      <c r="D3" s="52" t="s">
        <v>392</v>
      </c>
      <c r="E3" s="52">
        <v>7245</v>
      </c>
      <c r="F3" s="52" t="s">
        <v>76</v>
      </c>
      <c r="G3" s="52">
        <v>3050</v>
      </c>
      <c r="H3" s="52" t="s">
        <v>197</v>
      </c>
      <c r="I3" s="52" t="s">
        <v>0</v>
      </c>
      <c r="J3" s="25">
        <v>2239197.7322</v>
      </c>
      <c r="K3" s="25">
        <v>2239197.7322</v>
      </c>
      <c r="L3" s="25">
        <v>2239197.7322</v>
      </c>
      <c r="M3" s="25">
        <v>2239197.7322</v>
      </c>
      <c r="N3" s="25">
        <v>2239197.7322</v>
      </c>
      <c r="O3" s="25">
        <v>2239197.7322</v>
      </c>
      <c r="P3" s="25">
        <v>2082416.7830000001</v>
      </c>
      <c r="Q3" s="25">
        <v>3680816.443</v>
      </c>
      <c r="R3" s="25">
        <v>2242039.3020000001</v>
      </c>
      <c r="S3" s="25">
        <v>3150911.625</v>
      </c>
      <c r="T3" s="25">
        <v>2214636.0830000001</v>
      </c>
      <c r="U3" s="25">
        <v>1350846.7153</v>
      </c>
      <c r="V3" s="25">
        <v>2773799.6660000002</v>
      </c>
      <c r="W3" s="25">
        <v>2652082.0074999998</v>
      </c>
      <c r="X3" s="25">
        <v>2961245.4840000002</v>
      </c>
      <c r="Y3" s="25">
        <v>3282203.9778</v>
      </c>
      <c r="Z3" s="25">
        <v>3220881.2247000001</v>
      </c>
      <c r="AA3" s="25">
        <v>2122186.2626999998</v>
      </c>
      <c r="AB3" s="25">
        <v>2026271.6062</v>
      </c>
      <c r="AC3" s="25">
        <v>2365590.2503</v>
      </c>
      <c r="AD3" s="25">
        <v>1603987.142</v>
      </c>
      <c r="AE3" s="25">
        <v>1575985.6140000001</v>
      </c>
      <c r="AF3" s="25">
        <v>1625496.094</v>
      </c>
      <c r="AG3" s="25">
        <v>1557657.2745999999</v>
      </c>
      <c r="AH3" s="25">
        <v>1724653.9724000001</v>
      </c>
      <c r="AI3" s="25">
        <v>2436684.7023</v>
      </c>
      <c r="AJ3" s="25">
        <v>1844200.888</v>
      </c>
      <c r="AK3" s="25">
        <v>1705280.2877</v>
      </c>
      <c r="AL3" s="25">
        <v>1616940.8518000001</v>
      </c>
      <c r="AM3" s="25">
        <v>1923931.3154</v>
      </c>
    </row>
    <row r="4" spans="1:39" x14ac:dyDescent="0.35">
      <c r="A4" s="52">
        <v>250</v>
      </c>
      <c r="B4" s="52" t="s">
        <v>422</v>
      </c>
      <c r="C4" s="52">
        <v>6795</v>
      </c>
      <c r="D4" s="52" t="s">
        <v>198</v>
      </c>
      <c r="E4" s="52">
        <v>7245</v>
      </c>
      <c r="F4" s="52" t="s">
        <v>76</v>
      </c>
      <c r="G4" s="52">
        <v>3050</v>
      </c>
      <c r="H4" s="52" t="s">
        <v>197</v>
      </c>
      <c r="I4" s="52" t="s">
        <v>0</v>
      </c>
      <c r="J4" s="25">
        <v>175180191.0627</v>
      </c>
      <c r="K4" s="25">
        <v>175180191.0627</v>
      </c>
      <c r="L4" s="25">
        <v>175180191.0627</v>
      </c>
      <c r="M4" s="25">
        <v>175180191.0627</v>
      </c>
      <c r="N4" s="25">
        <v>175180191.0627</v>
      </c>
      <c r="O4" s="25">
        <v>175180191.0627</v>
      </c>
      <c r="P4" s="25">
        <v>131995838.91949999</v>
      </c>
      <c r="Q4" s="25">
        <v>127790320.7463</v>
      </c>
      <c r="R4" s="25">
        <v>136653793.1812</v>
      </c>
      <c r="S4" s="25">
        <v>123280148.23630001</v>
      </c>
      <c r="T4" s="25">
        <v>120882333.6508</v>
      </c>
      <c r="U4" s="25">
        <v>135246848.2647</v>
      </c>
      <c r="V4" s="25">
        <v>177286549.0738</v>
      </c>
      <c r="W4" s="25">
        <v>196152877.77689999</v>
      </c>
      <c r="X4" s="25">
        <v>211051234.4756</v>
      </c>
      <c r="Y4" s="25">
        <v>207068067.78279999</v>
      </c>
      <c r="Z4" s="25">
        <v>210195499.1893</v>
      </c>
      <c r="AA4" s="25">
        <v>181507652.0228</v>
      </c>
      <c r="AB4" s="25">
        <v>193539898.87970001</v>
      </c>
      <c r="AC4" s="25">
        <v>191263941.833</v>
      </c>
      <c r="AD4" s="25">
        <v>198993907.46149999</v>
      </c>
      <c r="AE4" s="25">
        <v>185487966.77379999</v>
      </c>
      <c r="AF4" s="25">
        <v>178941827.66659999</v>
      </c>
      <c r="AG4" s="25">
        <v>187836986.17919999</v>
      </c>
      <c r="AH4" s="25">
        <v>179952394.3175</v>
      </c>
      <c r="AI4" s="25">
        <v>187096264.83129999</v>
      </c>
      <c r="AJ4" s="25">
        <v>185582417.59450001</v>
      </c>
      <c r="AK4" s="25">
        <v>193792320.78909999</v>
      </c>
      <c r="AL4" s="25">
        <v>180039535.60589999</v>
      </c>
      <c r="AM4" s="25">
        <v>181435563.99900001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28C4-0A9A-4F7F-88A9-C39568AB0627}">
  <dimension ref="A1:S31"/>
  <sheetViews>
    <sheetView topLeftCell="A2" workbookViewId="0">
      <selection activeCell="F33" sqref="F33"/>
    </sheetView>
  </sheetViews>
  <sheetFormatPr defaultRowHeight="14.5" x14ac:dyDescent="0.35"/>
  <sheetData>
    <row r="1" spans="1:19" s="7" customFormat="1" ht="18.5" customHeight="1" x14ac:dyDescent="0.4">
      <c r="A1" s="23"/>
      <c r="B1" s="11" t="s">
        <v>71</v>
      </c>
      <c r="C1" s="10"/>
      <c r="D1" s="10"/>
      <c r="E1" s="10"/>
      <c r="F1" s="10"/>
      <c r="K1" s="8"/>
      <c r="L1" s="8"/>
      <c r="M1" s="8"/>
      <c r="N1" s="8"/>
      <c r="O1" s="8"/>
      <c r="P1" s="8"/>
      <c r="Q1" s="8"/>
      <c r="R1" s="14"/>
      <c r="S1" s="23"/>
    </row>
    <row r="2" spans="1:19" s="7" customFormat="1" ht="18.5" customHeight="1" x14ac:dyDescent="0.4">
      <c r="A2" s="23"/>
      <c r="B2" s="11"/>
      <c r="C2" s="10"/>
      <c r="D2" s="10"/>
      <c r="E2" s="10"/>
      <c r="F2" s="10"/>
      <c r="K2" s="8"/>
      <c r="L2" s="8"/>
      <c r="M2" s="8"/>
      <c r="N2" s="8"/>
      <c r="O2" s="8"/>
      <c r="P2" s="8"/>
      <c r="Q2" s="8"/>
      <c r="R2" s="14"/>
      <c r="S2" s="23"/>
    </row>
    <row r="3" spans="1:19" s="8" customFormat="1" ht="28" x14ac:dyDescent="0.3">
      <c r="A3" s="9"/>
      <c r="B3" s="15" t="s">
        <v>52</v>
      </c>
      <c r="C3" s="7" t="s">
        <v>4</v>
      </c>
      <c r="R3" s="14"/>
      <c r="S3" s="9"/>
    </row>
    <row r="4" spans="1:19" s="8" customFormat="1" ht="14" x14ac:dyDescent="0.3">
      <c r="A4" s="9"/>
      <c r="B4" s="16" t="s">
        <v>72</v>
      </c>
      <c r="C4" s="8" t="s">
        <v>73</v>
      </c>
      <c r="R4" s="14"/>
      <c r="S4" s="9"/>
    </row>
    <row r="5" spans="1:19" s="8" customFormat="1" ht="14" x14ac:dyDescent="0.3">
      <c r="A5" s="9"/>
      <c r="R5" s="14"/>
      <c r="S5" s="9"/>
    </row>
    <row r="6" spans="1:19" s="8" customFormat="1" ht="14" x14ac:dyDescent="0.3">
      <c r="A6" s="9"/>
      <c r="R6" s="14"/>
      <c r="S6" s="9"/>
    </row>
    <row r="7" spans="1:19" s="7" customFormat="1" ht="14" x14ac:dyDescent="0.3">
      <c r="A7" s="23"/>
      <c r="B7" s="8"/>
      <c r="K7" s="8"/>
      <c r="L7" s="8"/>
      <c r="M7" s="8"/>
      <c r="N7" s="8"/>
      <c r="O7" s="8"/>
      <c r="P7" s="8"/>
      <c r="Q7" s="8"/>
      <c r="R7" s="14"/>
      <c r="S7" s="23"/>
    </row>
    <row r="8" spans="1:19" s="7" customFormat="1" ht="14" x14ac:dyDescent="0.3">
      <c r="A8" s="23"/>
      <c r="B8" s="8"/>
      <c r="K8" s="8"/>
      <c r="L8" s="8"/>
      <c r="M8" s="8"/>
      <c r="N8" s="8"/>
      <c r="O8" s="8"/>
      <c r="P8" s="8"/>
      <c r="Q8" s="8"/>
      <c r="R8" s="14"/>
      <c r="S8" s="23"/>
    </row>
    <row r="9" spans="1:19" s="8" customFormat="1" ht="14" x14ac:dyDescent="0.3">
      <c r="A9" s="9"/>
      <c r="B9" s="13" t="s">
        <v>58</v>
      </c>
      <c r="R9" s="14"/>
      <c r="S9" s="9"/>
    </row>
    <row r="10" spans="1:19" s="8" customFormat="1" ht="14" x14ac:dyDescent="0.3">
      <c r="A10" s="9"/>
      <c r="R10" s="14"/>
      <c r="S10" s="9"/>
    </row>
    <row r="11" spans="1:19" s="8" customFormat="1" ht="14" x14ac:dyDescent="0.3">
      <c r="A11" s="9"/>
      <c r="B11" s="8" t="s">
        <v>53</v>
      </c>
      <c r="C11" s="8" t="s">
        <v>56</v>
      </c>
      <c r="R11" s="14"/>
      <c r="S11" s="9"/>
    </row>
    <row r="12" spans="1:19" s="8" customFormat="1" ht="14" x14ac:dyDescent="0.3">
      <c r="A12" s="9"/>
      <c r="B12" s="8" t="s">
        <v>51</v>
      </c>
      <c r="C12" s="8" t="s">
        <v>57</v>
      </c>
      <c r="R12" s="14"/>
      <c r="S12" s="9"/>
    </row>
    <row r="13" spans="1:19" s="8" customFormat="1" ht="14" x14ac:dyDescent="0.3">
      <c r="A13" s="9"/>
      <c r="B13" s="8" t="s">
        <v>55</v>
      </c>
      <c r="C13" s="8" t="s">
        <v>59</v>
      </c>
      <c r="R13" s="14"/>
      <c r="S13" s="9"/>
    </row>
    <row r="14" spans="1:19" s="8" customFormat="1" ht="14" x14ac:dyDescent="0.3">
      <c r="A14" s="9"/>
      <c r="R14" s="14"/>
      <c r="S14" s="9"/>
    </row>
    <row r="15" spans="1:19" s="8" customFormat="1" ht="14" x14ac:dyDescent="0.3">
      <c r="A15" s="9"/>
      <c r="B15" s="8" t="s">
        <v>53</v>
      </c>
      <c r="C15" s="8" t="s">
        <v>65</v>
      </c>
      <c r="R15" s="14"/>
      <c r="S15" s="9"/>
    </row>
    <row r="16" spans="1:19" s="8" customFormat="1" ht="14" x14ac:dyDescent="0.3">
      <c r="A16" s="9"/>
      <c r="B16" s="8" t="s">
        <v>51</v>
      </c>
      <c r="C16" s="8" t="s">
        <v>70</v>
      </c>
      <c r="R16" s="14"/>
      <c r="S16" s="9"/>
    </row>
    <row r="17" spans="1:19" s="8" customFormat="1" ht="14" x14ac:dyDescent="0.3">
      <c r="A17" s="9"/>
      <c r="B17" s="8" t="s">
        <v>55</v>
      </c>
      <c r="C17" s="8" t="s">
        <v>61</v>
      </c>
      <c r="R17" s="14"/>
      <c r="S17" s="9"/>
    </row>
    <row r="18" spans="1:19" s="8" customFormat="1" ht="14" x14ac:dyDescent="0.3">
      <c r="A18" s="9"/>
      <c r="R18" s="14"/>
      <c r="S18" s="9"/>
    </row>
    <row r="19" spans="1:19" s="8" customFormat="1" ht="14" x14ac:dyDescent="0.3">
      <c r="A19" s="9"/>
      <c r="B19" s="8" t="s">
        <v>53</v>
      </c>
      <c r="C19" s="8" t="s">
        <v>64</v>
      </c>
      <c r="R19" s="14"/>
      <c r="S19" s="9"/>
    </row>
    <row r="20" spans="1:19" s="8" customFormat="1" ht="14" customHeight="1" x14ac:dyDescent="0.3">
      <c r="A20" s="9"/>
      <c r="B20" s="8" t="s">
        <v>51</v>
      </c>
      <c r="C20" s="8" t="s">
        <v>69</v>
      </c>
      <c r="R20" s="14"/>
      <c r="S20" s="9"/>
    </row>
    <row r="21" spans="1:19" s="1" customFormat="1" ht="14" customHeight="1" x14ac:dyDescent="0.35">
      <c r="A21" s="3"/>
      <c r="B21" s="8" t="s">
        <v>55</v>
      </c>
      <c r="C21" s="8" t="s">
        <v>75</v>
      </c>
      <c r="R21" s="21"/>
      <c r="S21" s="3"/>
    </row>
    <row r="22" spans="1:19" s="8" customFormat="1" ht="14" x14ac:dyDescent="0.3">
      <c r="A22" s="9"/>
      <c r="R22" s="14"/>
      <c r="S22" s="9"/>
    </row>
    <row r="23" spans="1:19" s="8" customFormat="1" ht="14" x14ac:dyDescent="0.3">
      <c r="A23" s="9"/>
      <c r="B23" s="8" t="s">
        <v>53</v>
      </c>
      <c r="C23" s="8" t="s">
        <v>63</v>
      </c>
      <c r="R23" s="14"/>
      <c r="S23" s="9"/>
    </row>
    <row r="24" spans="1:19" s="8" customFormat="1" ht="14" x14ac:dyDescent="0.3">
      <c r="A24" s="9"/>
      <c r="B24" s="8" t="s">
        <v>51</v>
      </c>
      <c r="C24" s="8" t="s">
        <v>66</v>
      </c>
      <c r="R24" s="14"/>
      <c r="S24" s="9"/>
    </row>
    <row r="25" spans="1:19" s="8" customFormat="1" ht="14" x14ac:dyDescent="0.3">
      <c r="A25" s="9"/>
      <c r="B25" s="8" t="s">
        <v>55</v>
      </c>
      <c r="C25" s="8" t="s">
        <v>62</v>
      </c>
      <c r="R25" s="14"/>
      <c r="S25" s="9"/>
    </row>
    <row r="26" spans="1:19" s="8" customFormat="1" ht="14" x14ac:dyDescent="0.3">
      <c r="A26" s="9"/>
      <c r="R26" s="14"/>
      <c r="S26" s="9"/>
    </row>
    <row r="27" spans="1:19" s="8" customFormat="1" ht="14" x14ac:dyDescent="0.3">
      <c r="A27" s="9"/>
      <c r="B27" s="8" t="s">
        <v>53</v>
      </c>
      <c r="C27" s="8" t="s">
        <v>54</v>
      </c>
      <c r="R27" s="14"/>
      <c r="S27" s="9"/>
    </row>
    <row r="28" spans="1:19" s="8" customFormat="1" ht="14" x14ac:dyDescent="0.3">
      <c r="A28" s="9"/>
      <c r="B28" s="8" t="s">
        <v>51</v>
      </c>
      <c r="C28" s="8" t="s">
        <v>67</v>
      </c>
      <c r="R28" s="14"/>
      <c r="S28" s="9"/>
    </row>
    <row r="29" spans="1:19" s="8" customFormat="1" ht="14" x14ac:dyDescent="0.3">
      <c r="A29" s="9"/>
      <c r="B29" s="8" t="s">
        <v>55</v>
      </c>
      <c r="C29" s="8" t="s">
        <v>68</v>
      </c>
      <c r="R29" s="14"/>
      <c r="S29" s="9"/>
    </row>
    <row r="30" spans="1:19" s="1" customFormat="1" ht="14" customHeight="1" thickBot="1" x14ac:dyDescent="0.4">
      <c r="A30" s="3"/>
      <c r="B30" s="12"/>
      <c r="C30" s="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2"/>
      <c r="S30" s="19"/>
    </row>
    <row r="31" spans="1:19" s="5" customFormat="1" ht="14" customHeight="1" thickTop="1" x14ac:dyDescent="0.3">
      <c r="A31" s="4"/>
      <c r="B31" s="6"/>
      <c r="C31" s="6"/>
      <c r="R31" s="20"/>
      <c r="S31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7E80-F658-4EA0-8F96-B8C035C538FD}">
  <sheetPr>
    <tabColor theme="8"/>
  </sheetPr>
  <dimension ref="A1:BPK54"/>
  <sheetViews>
    <sheetView zoomScale="75" zoomScaleNormal="75" workbookViewId="0">
      <selection activeCell="D43" sqref="D43"/>
    </sheetView>
  </sheetViews>
  <sheetFormatPr defaultRowHeight="14.5" x14ac:dyDescent="0.35"/>
  <cols>
    <col min="3" max="3" width="34" bestFit="1" customWidth="1"/>
    <col min="4" max="4" width="12.90625" customWidth="1"/>
    <col min="5" max="5" width="9.453125" customWidth="1"/>
    <col min="6" max="6" width="7.54296875" customWidth="1"/>
    <col min="9" max="9" width="12.453125" bestFit="1" customWidth="1"/>
    <col min="10" max="58" width="12.36328125" bestFit="1" customWidth="1"/>
  </cols>
  <sheetData>
    <row r="1" spans="1:1774" s="52" customFormat="1" ht="23" x14ac:dyDescent="0.5">
      <c r="A1" s="59" t="s">
        <v>128</v>
      </c>
      <c r="B1" s="55"/>
    </row>
    <row r="2" spans="1:1774" s="52" customFormat="1" x14ac:dyDescent="0.35">
      <c r="B2" s="55"/>
    </row>
    <row r="3" spans="1:1774" s="52" customFormat="1" ht="20" hidden="1" x14ac:dyDescent="0.4">
      <c r="A3" s="32" t="s">
        <v>98</v>
      </c>
      <c r="B3" s="55"/>
    </row>
    <row r="4" spans="1:1774" s="52" customFormat="1" hidden="1" x14ac:dyDescent="0.35">
      <c r="B4" s="55"/>
    </row>
    <row r="5" spans="1:1774" s="52" customFormat="1" hidden="1" x14ac:dyDescent="0.35">
      <c r="B5" s="55" t="s">
        <v>90</v>
      </c>
    </row>
    <row r="6" spans="1:1774" s="29" customFormat="1" hidden="1" x14ac:dyDescent="0.35">
      <c r="B6" s="33"/>
      <c r="C6" s="29" t="s">
        <v>40</v>
      </c>
      <c r="D6" s="29" t="s">
        <v>41</v>
      </c>
      <c r="E6" s="29" t="s">
        <v>42</v>
      </c>
      <c r="F6" s="29" t="s">
        <v>43</v>
      </c>
      <c r="G6" s="29" t="s">
        <v>44</v>
      </c>
      <c r="H6" s="29" t="s">
        <v>45</v>
      </c>
      <c r="I6" s="29" t="s">
        <v>9</v>
      </c>
      <c r="J6" s="29" t="s">
        <v>10</v>
      </c>
      <c r="K6" s="29" t="s">
        <v>11</v>
      </c>
      <c r="L6" s="29" t="s">
        <v>12</v>
      </c>
      <c r="M6" s="29" t="s">
        <v>13</v>
      </c>
      <c r="N6" s="29" t="s">
        <v>14</v>
      </c>
      <c r="O6" s="29" t="s">
        <v>15</v>
      </c>
      <c r="P6" s="29" t="s">
        <v>16</v>
      </c>
      <c r="Q6" s="29" t="s">
        <v>17</v>
      </c>
      <c r="R6" s="29" t="s">
        <v>18</v>
      </c>
      <c r="S6" s="29" t="s">
        <v>19</v>
      </c>
      <c r="T6" s="29" t="s">
        <v>20</v>
      </c>
      <c r="U6" s="29" t="s">
        <v>21</v>
      </c>
      <c r="V6" s="29" t="s">
        <v>22</v>
      </c>
      <c r="W6" s="29" t="s">
        <v>23</v>
      </c>
      <c r="X6" s="29" t="s">
        <v>24</v>
      </c>
      <c r="Y6" s="29" t="s">
        <v>25</v>
      </c>
      <c r="Z6" s="29" t="s">
        <v>26</v>
      </c>
      <c r="AA6" s="29" t="s">
        <v>27</v>
      </c>
      <c r="AB6" s="29" t="s">
        <v>28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</row>
    <row r="7" spans="1:1774" s="52" customFormat="1" hidden="1" x14ac:dyDescent="0.35">
      <c r="B7" s="55"/>
      <c r="E7" s="62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2" customFormat="1" hidden="1" x14ac:dyDescent="0.35">
      <c r="B8" s="55"/>
      <c r="E8" s="62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2" customFormat="1" hidden="1" x14ac:dyDescent="0.35">
      <c r="B9" s="55"/>
      <c r="E9" s="62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2" customFormat="1" hidden="1" x14ac:dyDescent="0.35">
      <c r="B10" s="55"/>
      <c r="E10" s="62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2" customFormat="1" hidden="1" x14ac:dyDescent="0.35">
      <c r="B11" s="55"/>
      <c r="E11" s="62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2" customFormat="1" hidden="1" x14ac:dyDescent="0.35">
      <c r="B12" s="55"/>
      <c r="E12" s="62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2" customFormat="1" hidden="1" x14ac:dyDescent="0.35">
      <c r="B13" s="55"/>
      <c r="E13" s="62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2" customFormat="1" hidden="1" x14ac:dyDescent="0.35">
      <c r="B14" s="55"/>
      <c r="E14" s="62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2" customFormat="1" hidden="1" x14ac:dyDescent="0.35">
      <c r="B15" s="55"/>
      <c r="E15" s="62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2" customFormat="1" hidden="1" x14ac:dyDescent="0.35">
      <c r="B16" s="55"/>
      <c r="E16" s="6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2:1774" s="52" customFormat="1" hidden="1" x14ac:dyDescent="0.35">
      <c r="B17" s="55"/>
    </row>
    <row r="18" spans="2:1774" s="52" customFormat="1" hidden="1" x14ac:dyDescent="0.35">
      <c r="B18" s="55" t="s">
        <v>101</v>
      </c>
      <c r="E18" s="25" t="s">
        <v>100</v>
      </c>
    </row>
    <row r="19" spans="2:1774" s="52" customFormat="1" hidden="1" x14ac:dyDescent="0.35">
      <c r="B19" s="55"/>
    </row>
    <row r="20" spans="2:1774" s="29" customFormat="1" hidden="1" x14ac:dyDescent="0.35">
      <c r="B20" s="33"/>
      <c r="C20" s="29" t="s">
        <v>104</v>
      </c>
      <c r="E20" s="29" t="s">
        <v>85</v>
      </c>
      <c r="F20" s="29" t="s">
        <v>91</v>
      </c>
      <c r="G20" s="29" t="s">
        <v>92</v>
      </c>
      <c r="H20" s="29" t="s">
        <v>86</v>
      </c>
      <c r="I20" s="29" t="s">
        <v>9</v>
      </c>
      <c r="J20" s="29" t="s">
        <v>10</v>
      </c>
      <c r="K20" s="29" t="s">
        <v>11</v>
      </c>
      <c r="L20" s="29" t="s">
        <v>12</v>
      </c>
      <c r="M20" s="29" t="s">
        <v>13</v>
      </c>
      <c r="N20" s="29" t="s">
        <v>14</v>
      </c>
      <c r="O20" s="29" t="s">
        <v>15</v>
      </c>
      <c r="P20" s="29" t="s">
        <v>16</v>
      </c>
      <c r="Q20" s="29" t="s">
        <v>17</v>
      </c>
      <c r="R20" s="29" t="s">
        <v>18</v>
      </c>
      <c r="S20" s="29" t="s">
        <v>19</v>
      </c>
      <c r="T20" s="29" t="s">
        <v>20</v>
      </c>
      <c r="U20" s="29" t="s">
        <v>21</v>
      </c>
      <c r="V20" s="29" t="s">
        <v>22</v>
      </c>
      <c r="W20" s="29" t="s">
        <v>23</v>
      </c>
      <c r="X20" s="29" t="s">
        <v>24</v>
      </c>
      <c r="Y20" s="29" t="s">
        <v>25</v>
      </c>
      <c r="Z20" s="29" t="s">
        <v>26</v>
      </c>
      <c r="AA20" s="29" t="s">
        <v>27</v>
      </c>
      <c r="AB20" s="29" t="s">
        <v>28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</row>
    <row r="21" spans="2:1774" s="52" customFormat="1" hidden="1" x14ac:dyDescent="0.35">
      <c r="B21" s="55"/>
      <c r="C21" s="62"/>
      <c r="E21" s="35">
        <v>1</v>
      </c>
      <c r="F21" s="35">
        <v>0.15</v>
      </c>
      <c r="G21" s="35">
        <v>0.77</v>
      </c>
      <c r="H21" s="36">
        <v>0.5</v>
      </c>
      <c r="I21" s="25">
        <f t="shared" ref="I21:AB30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2:1774" s="52" customFormat="1" hidden="1" x14ac:dyDescent="0.35">
      <c r="B22" s="55"/>
      <c r="C22" s="62"/>
      <c r="E22" s="35">
        <v>3.5</v>
      </c>
      <c r="F22" s="35">
        <v>0.15</v>
      </c>
      <c r="G22" s="35">
        <v>0.09</v>
      </c>
      <c r="H22" s="36">
        <v>0.5</v>
      </c>
      <c r="I22" s="25">
        <f t="shared" si="0"/>
        <v>0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</row>
    <row r="23" spans="2:1774" s="52" customFormat="1" hidden="1" x14ac:dyDescent="0.35">
      <c r="B23" s="55"/>
      <c r="C23" s="62"/>
      <c r="E23" s="35">
        <v>3.5</v>
      </c>
      <c r="F23" s="35">
        <v>0.15</v>
      </c>
      <c r="G23" s="35">
        <v>0.1</v>
      </c>
      <c r="H23" s="36">
        <v>0.5</v>
      </c>
      <c r="I23" s="25">
        <f t="shared" si="0"/>
        <v>0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</row>
    <row r="24" spans="2:1774" s="52" customFormat="1" hidden="1" x14ac:dyDescent="0.35">
      <c r="B24" s="55"/>
      <c r="C24" s="62"/>
      <c r="E24" s="35">
        <v>2.2999999999999998</v>
      </c>
      <c r="F24" s="35">
        <v>0.15</v>
      </c>
      <c r="G24" s="35">
        <v>0.13</v>
      </c>
      <c r="H24" s="36">
        <v>0.5</v>
      </c>
      <c r="I24" s="25">
        <f t="shared" si="0"/>
        <v>0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</row>
    <row r="25" spans="2:1774" s="52" customFormat="1" hidden="1" x14ac:dyDescent="0.35">
      <c r="B25" s="55"/>
      <c r="C25" s="62"/>
      <c r="E25" s="35">
        <v>2.2999999999999998</v>
      </c>
      <c r="F25" s="35">
        <v>0.15</v>
      </c>
      <c r="G25" s="35">
        <v>0.13</v>
      </c>
      <c r="H25" s="36">
        <v>0.5</v>
      </c>
      <c r="I25" s="25">
        <f t="shared" si="0"/>
        <v>0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</row>
    <row r="26" spans="2:1774" s="52" customFormat="1" hidden="1" x14ac:dyDescent="0.35">
      <c r="B26" s="55"/>
      <c r="C26" s="62"/>
      <c r="E26" s="35">
        <v>3.5</v>
      </c>
      <c r="F26" s="35">
        <v>0.15</v>
      </c>
      <c r="G26" s="35">
        <v>0.09</v>
      </c>
      <c r="H26" s="36">
        <v>0.5</v>
      </c>
      <c r="I26" s="25">
        <f t="shared" si="0"/>
        <v>0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</row>
    <row r="27" spans="2:1774" s="52" customFormat="1" hidden="1" x14ac:dyDescent="0.35">
      <c r="B27" s="55"/>
      <c r="C27" s="62"/>
      <c r="E27" s="35">
        <v>0</v>
      </c>
      <c r="F27" s="35">
        <v>0.15</v>
      </c>
      <c r="G27" s="35">
        <v>0.9</v>
      </c>
      <c r="H27" s="36">
        <v>0.5</v>
      </c>
      <c r="I27" s="25">
        <f t="shared" si="0"/>
        <v>0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</row>
    <row r="28" spans="2:1774" s="52" customFormat="1" hidden="1" x14ac:dyDescent="0.35">
      <c r="B28" s="55"/>
      <c r="C28" s="62"/>
      <c r="E28" s="35">
        <v>1.5</v>
      </c>
      <c r="F28" s="35">
        <v>0.15</v>
      </c>
      <c r="G28" s="35">
        <v>0.9</v>
      </c>
      <c r="H28" s="36">
        <v>0.5</v>
      </c>
      <c r="I28" s="25">
        <f t="shared" si="0"/>
        <v>0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</row>
    <row r="29" spans="2:1774" s="52" customFormat="1" hidden="1" x14ac:dyDescent="0.35">
      <c r="B29" s="55"/>
      <c r="C29" s="62"/>
      <c r="E29" s="35">
        <v>1.9</v>
      </c>
      <c r="F29" s="35">
        <v>0.15</v>
      </c>
      <c r="G29" s="35">
        <v>0.05</v>
      </c>
      <c r="H29" s="36">
        <v>0.5</v>
      </c>
      <c r="I29" s="25">
        <f t="shared" si="0"/>
        <v>0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</row>
    <row r="30" spans="2:1774" s="52" customFormat="1" hidden="1" x14ac:dyDescent="0.35">
      <c r="B30" s="55"/>
      <c r="C30" s="62"/>
      <c r="E30" s="35">
        <v>0.4</v>
      </c>
      <c r="F30" s="35">
        <v>0.15</v>
      </c>
      <c r="G30" s="35">
        <v>0.11</v>
      </c>
      <c r="H30" s="36">
        <v>0.5</v>
      </c>
      <c r="I30" s="25">
        <f t="shared" si="0"/>
        <v>0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</row>
    <row r="31" spans="2:1774" s="52" customFormat="1" hidden="1" x14ac:dyDescent="0.35">
      <c r="B31" s="55"/>
    </row>
    <row r="32" spans="2:1774" s="29" customFormat="1" hidden="1" x14ac:dyDescent="0.35">
      <c r="B32" s="33"/>
      <c r="I32" s="29" t="s">
        <v>9</v>
      </c>
      <c r="J32" s="29" t="s">
        <v>10</v>
      </c>
      <c r="K32" s="29" t="s">
        <v>11</v>
      </c>
      <c r="L32" s="29" t="s">
        <v>12</v>
      </c>
      <c r="M32" s="29" t="s">
        <v>13</v>
      </c>
      <c r="N32" s="29" t="s">
        <v>14</v>
      </c>
      <c r="O32" s="29" t="s">
        <v>15</v>
      </c>
      <c r="P32" s="29" t="s">
        <v>16</v>
      </c>
      <c r="Q32" s="29" t="s">
        <v>17</v>
      </c>
      <c r="R32" s="29" t="s">
        <v>18</v>
      </c>
      <c r="S32" s="29" t="s">
        <v>19</v>
      </c>
      <c r="T32" s="29" t="s">
        <v>20</v>
      </c>
      <c r="U32" s="29" t="s">
        <v>21</v>
      </c>
      <c r="V32" s="29" t="s">
        <v>22</v>
      </c>
      <c r="W32" s="29" t="s">
        <v>23</v>
      </c>
      <c r="X32" s="29" t="s">
        <v>24</v>
      </c>
      <c r="Y32" s="29" t="s">
        <v>25</v>
      </c>
      <c r="Z32" s="29" t="s">
        <v>26</v>
      </c>
      <c r="AA32" s="29" t="s">
        <v>27</v>
      </c>
      <c r="AB32" s="29" t="s">
        <v>28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</row>
    <row r="33" spans="1:1779" s="44" customFormat="1" ht="18.5" hidden="1" thickBot="1" x14ac:dyDescent="0.45">
      <c r="A33" s="41"/>
      <c r="B33" s="42" t="s">
        <v>93</v>
      </c>
      <c r="C33" s="41"/>
      <c r="D33" s="41"/>
      <c r="E33" s="41"/>
      <c r="F33" s="41"/>
      <c r="G33" s="41"/>
      <c r="H33" s="41"/>
      <c r="I33" s="43">
        <f>SUM(I21:I30)</f>
        <v>0</v>
      </c>
      <c r="J33" s="43">
        <f t="shared" ref="J33:AB33" si="1">SUM(J21:J30)</f>
        <v>0</v>
      </c>
      <c r="K33" s="43">
        <f t="shared" si="1"/>
        <v>0</v>
      </c>
      <c r="L33" s="43">
        <f t="shared" si="1"/>
        <v>0</v>
      </c>
      <c r="M33" s="43">
        <f t="shared" si="1"/>
        <v>0</v>
      </c>
      <c r="N33" s="43">
        <f t="shared" si="1"/>
        <v>0</v>
      </c>
      <c r="O33" s="43">
        <f t="shared" si="1"/>
        <v>0</v>
      </c>
      <c r="P33" s="43">
        <f t="shared" si="1"/>
        <v>0</v>
      </c>
      <c r="Q33" s="43">
        <f t="shared" si="1"/>
        <v>0</v>
      </c>
      <c r="R33" s="43">
        <f t="shared" si="1"/>
        <v>0</v>
      </c>
      <c r="S33" s="43">
        <f t="shared" si="1"/>
        <v>0</v>
      </c>
      <c r="T33" s="43">
        <f t="shared" si="1"/>
        <v>0</v>
      </c>
      <c r="U33" s="43">
        <f t="shared" si="1"/>
        <v>0</v>
      </c>
      <c r="V33" s="43">
        <f t="shared" si="1"/>
        <v>0</v>
      </c>
      <c r="W33" s="43">
        <f t="shared" si="1"/>
        <v>0</v>
      </c>
      <c r="X33" s="43">
        <f t="shared" si="1"/>
        <v>0</v>
      </c>
      <c r="Y33" s="43">
        <f t="shared" si="1"/>
        <v>0</v>
      </c>
      <c r="Z33" s="43">
        <f t="shared" si="1"/>
        <v>0</v>
      </c>
      <c r="AA33" s="43">
        <f t="shared" si="1"/>
        <v>0</v>
      </c>
      <c r="AB33" s="43">
        <f t="shared" si="1"/>
        <v>0</v>
      </c>
    </row>
    <row r="34" spans="1:1779" s="52" customFormat="1" hidden="1" x14ac:dyDescent="0.35">
      <c r="B34" s="55"/>
    </row>
    <row r="35" spans="1:1779" s="52" customFormat="1" x14ac:dyDescent="0.35">
      <c r="B35" s="55"/>
      <c r="H35" s="25"/>
      <c r="K35" s="25"/>
    </row>
    <row r="36" spans="1:1779" s="52" customFormat="1" ht="20" x14ac:dyDescent="0.4">
      <c r="A36" s="32" t="s">
        <v>99</v>
      </c>
      <c r="B36" s="55"/>
    </row>
    <row r="37" spans="1:1779" s="52" customFormat="1" x14ac:dyDescent="0.35">
      <c r="B37" s="55" t="s">
        <v>103</v>
      </c>
    </row>
    <row r="38" spans="1:1779" s="30" customFormat="1" x14ac:dyDescent="0.35">
      <c r="I38" s="30">
        <v>1971</v>
      </c>
      <c r="J38" s="30">
        <f>I38+1</f>
        <v>1972</v>
      </c>
      <c r="K38" s="30">
        <f t="shared" ref="K38:AB38" si="2">J38+1</f>
        <v>1973</v>
      </c>
      <c r="L38" s="30">
        <f t="shared" si="2"/>
        <v>1974</v>
      </c>
      <c r="M38" s="30">
        <f t="shared" si="2"/>
        <v>1975</v>
      </c>
      <c r="N38" s="30">
        <f t="shared" si="2"/>
        <v>1976</v>
      </c>
      <c r="O38" s="30">
        <f t="shared" si="2"/>
        <v>1977</v>
      </c>
      <c r="P38" s="30">
        <f t="shared" si="2"/>
        <v>1978</v>
      </c>
      <c r="Q38" s="30">
        <f t="shared" si="2"/>
        <v>1979</v>
      </c>
      <c r="R38" s="30">
        <f t="shared" si="2"/>
        <v>1980</v>
      </c>
      <c r="S38" s="30">
        <f t="shared" si="2"/>
        <v>1981</v>
      </c>
      <c r="T38" s="30">
        <f t="shared" si="2"/>
        <v>1982</v>
      </c>
      <c r="U38" s="30">
        <f t="shared" si="2"/>
        <v>1983</v>
      </c>
      <c r="V38" s="30">
        <f t="shared" si="2"/>
        <v>1984</v>
      </c>
      <c r="W38" s="30">
        <f t="shared" si="2"/>
        <v>1985</v>
      </c>
      <c r="X38" s="30">
        <f t="shared" si="2"/>
        <v>1986</v>
      </c>
      <c r="Y38" s="30">
        <f t="shared" si="2"/>
        <v>1987</v>
      </c>
      <c r="Z38" s="30">
        <f t="shared" si="2"/>
        <v>1988</v>
      </c>
      <c r="AA38" s="30">
        <f t="shared" si="2"/>
        <v>1989</v>
      </c>
      <c r="AB38" s="30">
        <f t="shared" si="2"/>
        <v>1990</v>
      </c>
      <c r="AC38" s="30">
        <v>1991</v>
      </c>
      <c r="AD38" s="30">
        <v>1992</v>
      </c>
      <c r="AE38" s="30">
        <v>1993</v>
      </c>
      <c r="AF38" s="30">
        <v>1994</v>
      </c>
      <c r="AG38" s="30">
        <v>1995</v>
      </c>
      <c r="AH38" s="30">
        <v>1996</v>
      </c>
      <c r="AI38" s="30">
        <v>1997</v>
      </c>
      <c r="AJ38" s="30">
        <v>1998</v>
      </c>
      <c r="AK38" s="30">
        <v>1999</v>
      </c>
      <c r="AL38" s="30">
        <v>2000</v>
      </c>
      <c r="AM38" s="30">
        <v>2001</v>
      </c>
      <c r="AN38" s="30">
        <v>2002</v>
      </c>
      <c r="AO38" s="30">
        <v>2003</v>
      </c>
      <c r="AP38" s="30">
        <v>2004</v>
      </c>
      <c r="AQ38" s="30">
        <v>2005</v>
      </c>
      <c r="AR38" s="30">
        <v>2006</v>
      </c>
      <c r="AS38" s="30">
        <v>2007</v>
      </c>
      <c r="AT38" s="30">
        <v>2008</v>
      </c>
      <c r="AU38" s="30">
        <v>2009</v>
      </c>
      <c r="AV38" s="30">
        <v>2010</v>
      </c>
      <c r="AW38" s="30">
        <f t="shared" ref="AW38:BD38" si="3">AV38+1</f>
        <v>2011</v>
      </c>
      <c r="AX38" s="30">
        <f t="shared" si="3"/>
        <v>2012</v>
      </c>
      <c r="AY38" s="30">
        <f t="shared" si="3"/>
        <v>2013</v>
      </c>
      <c r="AZ38" s="30">
        <f t="shared" si="3"/>
        <v>2014</v>
      </c>
      <c r="BA38" s="30">
        <f t="shared" si="3"/>
        <v>2015</v>
      </c>
      <c r="BB38" s="30">
        <f t="shared" si="3"/>
        <v>2016</v>
      </c>
      <c r="BC38" s="30">
        <f t="shared" si="3"/>
        <v>2017</v>
      </c>
      <c r="BD38" s="30">
        <f t="shared" si="3"/>
        <v>2018</v>
      </c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</row>
    <row r="39" spans="1:1779" s="52" customFormat="1" x14ac:dyDescent="0.35">
      <c r="B39" s="55" t="s">
        <v>102</v>
      </c>
      <c r="D39" s="25" t="s">
        <v>238</v>
      </c>
    </row>
    <row r="40" spans="1:1779" s="52" customFormat="1" x14ac:dyDescent="0.35">
      <c r="B40" s="55"/>
    </row>
    <row r="41" spans="1:1779" s="91" customFormat="1" ht="43.5" x14ac:dyDescent="0.35">
      <c r="C41" s="91" t="s">
        <v>104</v>
      </c>
      <c r="D41" s="91" t="s">
        <v>237</v>
      </c>
      <c r="E41" s="91" t="s">
        <v>335</v>
      </c>
      <c r="F41" s="92" t="s">
        <v>336</v>
      </c>
      <c r="G41" s="92" t="s">
        <v>239</v>
      </c>
      <c r="H41" s="91" t="s">
        <v>86</v>
      </c>
    </row>
    <row r="42" spans="1:1779" s="52" customFormat="1" x14ac:dyDescent="0.35">
      <c r="B42" s="55"/>
      <c r="C42" s="54" t="s">
        <v>331</v>
      </c>
      <c r="D42" s="63">
        <v>0.5</v>
      </c>
      <c r="E42" s="63">
        <f>1/0.9*0.1</f>
        <v>0.11111111111111112</v>
      </c>
      <c r="F42" s="63">
        <v>0.3</v>
      </c>
      <c r="G42" s="63">
        <v>0.43</v>
      </c>
      <c r="H42" s="63">
        <v>0.5</v>
      </c>
      <c r="I42" s="25">
        <f>('drc mon forest'!R4/$D42)*(1+$E42+$F42)*$G42*$H42</f>
        <v>0</v>
      </c>
      <c r="J42" s="25">
        <f>('drc mon forest'!S4/$D42)*(1+$E42+$F42)*$G42*$H42</f>
        <v>0</v>
      </c>
      <c r="K42" s="25">
        <f>('drc mon forest'!T4/$D42)*(1+$E42+$F42)*$G42*$H42</f>
        <v>0</v>
      </c>
      <c r="L42" s="25">
        <f>('drc mon forest'!U4/$D42)*(1+$E42+$F42)*$G42*$H42</f>
        <v>0</v>
      </c>
      <c r="M42" s="25">
        <f>('drc mon forest'!V4/$D42)*(1+$E42+$F42)*$G42*$H42</f>
        <v>0</v>
      </c>
      <c r="N42" s="25">
        <f>('drc mon forest'!W4/$D42)*(1+$E42+$F42)*$G42*$H42</f>
        <v>0</v>
      </c>
      <c r="O42" s="25">
        <f>('drc mon forest'!X4/$D42)*(1+$E42+$F42)*$G42*$H42</f>
        <v>0</v>
      </c>
      <c r="P42" s="25">
        <f>('drc mon forest'!Y4/$D42)*(1+$E42+$F42)*$G42*$H42</f>
        <v>0</v>
      </c>
      <c r="Q42" s="25">
        <f>('drc mon forest'!Z4/$D42)*(1+$E42+$F42)*$G42*$H42</f>
        <v>0</v>
      </c>
      <c r="R42" s="25">
        <f>('drc mon forest'!AA4/$D42)*(1+$E42+$F42)*$G42*$H42</f>
        <v>0</v>
      </c>
      <c r="S42" s="25">
        <f>('drc mon forest'!AB4/$D42)*(1+$E42+$F42)*$G42*$H42</f>
        <v>0</v>
      </c>
      <c r="T42" s="25">
        <f>('drc mon forest'!AC4/$D42)*(1+$E42+$F42)*$G42*$H42</f>
        <v>0</v>
      </c>
      <c r="U42" s="25">
        <f>('drc mon forest'!AD4/$D42)*(1+$E42+$F42)*$G42*$H42</f>
        <v>0</v>
      </c>
      <c r="V42" s="25">
        <f>('drc mon forest'!AE4/$D42)*(1+$E42+$F42)*$G42*$H42</f>
        <v>0</v>
      </c>
      <c r="W42" s="25">
        <f>('drc mon forest'!AF4/$D42)*(1+$E42+$F42)*$G42*$H42</f>
        <v>0</v>
      </c>
      <c r="X42" s="25">
        <f>('drc mon forest'!AG4/$D42)*(1+$E42+$F42)*$G42*$H42</f>
        <v>0</v>
      </c>
      <c r="Y42" s="25">
        <f>('drc mon forest'!AH4/$D42)*(1+$E42+$F42)*$G42*$H42</f>
        <v>0</v>
      </c>
      <c r="Z42" s="25">
        <f>('drc mon forest'!AI4/$D42)*(1+$E42+$F42)*$G42*$H42</f>
        <v>0</v>
      </c>
      <c r="AA42" s="25">
        <f>('drc mon forest'!AJ4/$D42)*(1+$E42+$F42)*$G42*$H42</f>
        <v>0</v>
      </c>
      <c r="AB42" s="25">
        <f>('drc mon forest'!AK4/$D42)*(1+$E42+$F42)*$G42*$H42</f>
        <v>0</v>
      </c>
      <c r="AC42" s="25">
        <f>('drc mon forest'!AL4/$D42)*(1+$E42+$F42)*$G42*$H42</f>
        <v>0</v>
      </c>
      <c r="AD42" s="25">
        <f>('drc mon forest'!AM4/$D42)*(1+$E42+$F42)*$G42*$H42</f>
        <v>0</v>
      </c>
      <c r="AE42" s="25">
        <f>('drc mon forest'!AN4/$D42)*(1+$E42+$F42)*$G42*$H42</f>
        <v>0</v>
      </c>
      <c r="AF42" s="25">
        <f>('drc mon forest'!AO4/$D42)*(1+$E42+$F42)*$G42*$H42</f>
        <v>0</v>
      </c>
      <c r="AG42" s="25">
        <f>('drc mon forest'!AP4/$D42)*(1+$E42+$F42)*$G42*$H42</f>
        <v>0</v>
      </c>
      <c r="AH42" s="25">
        <f>('drc mon forest'!AQ4/$D42)*(1+$E42+$F42)*$G42*$H42</f>
        <v>0</v>
      </c>
      <c r="AI42" s="25">
        <f>('drc mon forest'!AR4/$D42)*(1+$E42+$F42)*$G42*$H42</f>
        <v>0</v>
      </c>
      <c r="AJ42" s="25">
        <f>('drc mon forest'!AS4/$D42)*(1+$E42+$F42)*$G42*$H42</f>
        <v>0</v>
      </c>
      <c r="AK42" s="25">
        <f>('drc mon forest'!AT4/$D42)*(1+$E42+$F42)*$G42*$H42</f>
        <v>0</v>
      </c>
      <c r="AL42" s="25">
        <f>('drc mon forest'!AU4/$D42)*(1+$E42+$F42)*$G42*$H42</f>
        <v>0</v>
      </c>
      <c r="AM42" s="25">
        <f>('drc mon forest'!AV4/$D42)*(1+$E42+$F42)*$G42*$H42</f>
        <v>0</v>
      </c>
      <c r="AN42" s="25">
        <f>('drc mon forest'!AW4/$D42)*(1+$E42+$F42)*$G42*$H42</f>
        <v>0</v>
      </c>
      <c r="AO42" s="25">
        <f>('drc mon forest'!AX4/$D42)*(1+$E42+$F42)*$G42*$H42</f>
        <v>0</v>
      </c>
      <c r="AP42" s="25">
        <f>('drc mon forest'!AY4/$D42)*(1+$E42+$F42)*$G42*$H42</f>
        <v>0</v>
      </c>
      <c r="AQ42" s="25">
        <f>('drc mon forest'!AZ4/$D42)*(1+$E42+$F42)*$G42*$H42</f>
        <v>0</v>
      </c>
      <c r="AR42" s="25">
        <f>('drc mon forest'!BA4/$D42)*(1+$E42+$F42)*$G42*$H42</f>
        <v>0</v>
      </c>
      <c r="AS42" s="25">
        <f>('drc mon forest'!BB4/$D42)*(1+$E42+$F42)*$G42*$H42</f>
        <v>0</v>
      </c>
      <c r="AT42" s="25">
        <f>('drc mon forest'!BC4/$D42)*(1+$E42+$F42)*$G42*$H42</f>
        <v>0</v>
      </c>
      <c r="AU42" s="25">
        <f>('drc mon forest'!BD4/$D42)*(1+$E42+$F42)*$G42*$H42</f>
        <v>0</v>
      </c>
      <c r="AV42" s="25">
        <f>('drc mon forest'!BE4/$D42)*(1+$E42+$F42)*$G42*$H42</f>
        <v>0</v>
      </c>
      <c r="AW42" s="25">
        <f>('drc mon forest'!BF4/$D42)*(1+$E42+$F42)*$G42*$H42</f>
        <v>0</v>
      </c>
      <c r="AX42" s="25">
        <f>('drc mon forest'!BG4/$D42)*(1+$E42+$F42)*$G42*$H42</f>
        <v>0</v>
      </c>
      <c r="AY42" s="25">
        <f>('drc mon forest'!BH4/$D42)*(1+$E42+$F42)*$G42*$H42</f>
        <v>0</v>
      </c>
      <c r="AZ42" s="25">
        <f>('drc mon forest'!BI4/$D42)*(1+$E42+$F42)*$G42*$H42</f>
        <v>0</v>
      </c>
      <c r="BA42" s="25">
        <f>('drc mon forest'!BJ4/$D42)*(1+$E42+$F42)*$G42*$H42</f>
        <v>0</v>
      </c>
      <c r="BB42" s="25">
        <f>('drc mon forest'!BK4/$D42)*(1+$E42+$F42)*$G42*$H42</f>
        <v>0</v>
      </c>
      <c r="BC42" s="25">
        <f>('drc mon forest'!BL4/$D42)*(1+$E42+$F42)*$G42*$H42</f>
        <v>0</v>
      </c>
      <c r="BD42" s="25">
        <f>('drc mon forest'!BM4/$D42)*(1+$E42+$F42)*$G42*$H42</f>
        <v>0</v>
      </c>
      <c r="BE42" s="25">
        <f>('drc mon forest'!BN4/$D42)*(1+$E42+$F42)*$G42*$H42</f>
        <v>0</v>
      </c>
      <c r="BF42" s="25">
        <f>('drc mon forest'!BO4/$D42)*(1+$E42+$F42)*$G42*$H42</f>
        <v>0</v>
      </c>
    </row>
    <row r="43" spans="1:1779" s="52" customFormat="1" x14ac:dyDescent="0.35">
      <c r="B43" s="55"/>
      <c r="C43" s="54" t="s">
        <v>332</v>
      </c>
      <c r="D43" s="63">
        <f>D42*1.5</f>
        <v>0.75</v>
      </c>
      <c r="E43" s="63">
        <f>1/0.9*0.1</f>
        <v>0.11111111111111112</v>
      </c>
      <c r="F43" s="63">
        <v>0.3</v>
      </c>
      <c r="G43" s="63">
        <v>0.43</v>
      </c>
      <c r="H43" s="63">
        <v>0.5</v>
      </c>
      <c r="I43" s="25">
        <f>('drc mon forest'!R5/$D43)*(1+$E43+$F43)*$G43*$H43</f>
        <v>0</v>
      </c>
      <c r="J43" s="25">
        <f>('drc mon forest'!S5/$D43)*(1+$E43+$F43)*$G43*$H43</f>
        <v>0</v>
      </c>
      <c r="K43" s="25">
        <f>('drc mon forest'!T5/$D43)*(1+$E43+$F43)*$G43*$H43</f>
        <v>0</v>
      </c>
      <c r="L43" s="25">
        <f>('drc mon forest'!U5/$D43)*(1+$E43+$F43)*$G43*$H43</f>
        <v>0</v>
      </c>
      <c r="M43" s="25">
        <f>('drc mon forest'!V5/$D43)*(1+$E43+$F43)*$G43*$H43</f>
        <v>0</v>
      </c>
      <c r="N43" s="25">
        <f>('drc mon forest'!W5/$D43)*(1+$E43+$F43)*$G43*$H43</f>
        <v>0</v>
      </c>
      <c r="O43" s="25">
        <f>('drc mon forest'!X5/$D43)*(1+$E43+$F43)*$G43*$H43</f>
        <v>0</v>
      </c>
      <c r="P43" s="25">
        <f>('drc mon forest'!Y5/$D43)*(1+$E43+$F43)*$G43*$H43</f>
        <v>0</v>
      </c>
      <c r="Q43" s="25">
        <f>('drc mon forest'!Z5/$D43)*(1+$E43+$F43)*$G43*$H43</f>
        <v>0</v>
      </c>
      <c r="R43" s="25">
        <f>('drc mon forest'!AA5/$D43)*(1+$E43+$F43)*$G43*$H43</f>
        <v>0</v>
      </c>
      <c r="S43" s="25">
        <f>('drc mon forest'!AB5/$D43)*(1+$E43+$F43)*$G43*$H43</f>
        <v>0</v>
      </c>
      <c r="T43" s="25">
        <f>('drc mon forest'!AC5/$D43)*(1+$E43+$F43)*$G43*$H43</f>
        <v>0</v>
      </c>
      <c r="U43" s="25">
        <f>('drc mon forest'!AD5/$D43)*(1+$E43+$F43)*$G43*$H43</f>
        <v>0</v>
      </c>
      <c r="V43" s="25">
        <f>('drc mon forest'!AE5/$D43)*(1+$E43+$F43)*$G43*$H43</f>
        <v>0</v>
      </c>
      <c r="W43" s="25">
        <f>('drc mon forest'!AF5/$D43)*(1+$E43+$F43)*$G43*$H43</f>
        <v>0</v>
      </c>
      <c r="X43" s="25">
        <f>('drc mon forest'!AG5/$D43)*(1+$E43+$F43)*$G43*$H43</f>
        <v>0</v>
      </c>
      <c r="Y43" s="25">
        <f>('drc mon forest'!AH5/$D43)*(1+$E43+$F43)*$G43*$H43</f>
        <v>0</v>
      </c>
      <c r="Z43" s="25">
        <f>('drc mon forest'!AI5/$D43)*(1+$E43+$F43)*$G43*$H43</f>
        <v>0</v>
      </c>
      <c r="AA43" s="25">
        <f>('drc mon forest'!AJ5/$D43)*(1+$E43+$F43)*$G43*$H43</f>
        <v>0</v>
      </c>
      <c r="AB43" s="25">
        <f>('drc mon forest'!AK5/$D43)*(1+$E43+$F43)*$G43*$H43</f>
        <v>0</v>
      </c>
      <c r="AC43" s="25">
        <f>('drc mon forest'!AL5/$D43)*(1+$E43+$F43)*$G43*$H43</f>
        <v>0</v>
      </c>
      <c r="AD43" s="25">
        <f>('drc mon forest'!AM5/$D43)*(1+$E43+$F43)*$G43*$H43</f>
        <v>0</v>
      </c>
      <c r="AE43" s="25">
        <f>('drc mon forest'!AN5/$D43)*(1+$E43+$F43)*$G43*$H43</f>
        <v>0</v>
      </c>
      <c r="AF43" s="25">
        <f>('drc mon forest'!AO5/$D43)*(1+$E43+$F43)*$G43*$H43</f>
        <v>0</v>
      </c>
      <c r="AG43" s="25">
        <f>('drc mon forest'!AP5/$D43)*(1+$E43+$F43)*$G43*$H43</f>
        <v>0</v>
      </c>
      <c r="AH43" s="25">
        <f>('drc mon forest'!AQ5/$D43)*(1+$E43+$F43)*$G43*$H43</f>
        <v>0</v>
      </c>
      <c r="AI43" s="25">
        <f>('drc mon forest'!AR5/$D43)*(1+$E43+$F43)*$G43*$H43</f>
        <v>0</v>
      </c>
      <c r="AJ43" s="25">
        <f>('drc mon forest'!AS5/$D43)*(1+$E43+$F43)*$G43*$H43</f>
        <v>0</v>
      </c>
      <c r="AK43" s="25">
        <f>('drc mon forest'!AT5/$D43)*(1+$E43+$F43)*$G43*$H43</f>
        <v>0</v>
      </c>
      <c r="AL43" s="25">
        <f>('drc mon forest'!AU5/$D43)*(1+$E43+$F43)*$G43*$H43</f>
        <v>0</v>
      </c>
      <c r="AM43" s="25">
        <f>('drc mon forest'!AV5/$D43)*(1+$E43+$F43)*$G43*$H43</f>
        <v>0</v>
      </c>
      <c r="AN43" s="25">
        <f>('drc mon forest'!AW5/$D43)*(1+$E43+$F43)*$G43*$H43</f>
        <v>0</v>
      </c>
      <c r="AO43" s="25">
        <f>('drc mon forest'!AX5/$D43)*(1+$E43+$F43)*$G43*$H43</f>
        <v>0</v>
      </c>
      <c r="AP43" s="25">
        <f>('drc mon forest'!AY5/$D43)*(1+$E43+$F43)*$G43*$H43</f>
        <v>0</v>
      </c>
      <c r="AQ43" s="25">
        <f>('drc mon forest'!AZ5/$D43)*(1+$E43+$F43)*$G43*$H43</f>
        <v>0</v>
      </c>
      <c r="AR43" s="25">
        <f>('drc mon forest'!BA5/$D43)*(1+$E43+$F43)*$G43*$H43</f>
        <v>0</v>
      </c>
      <c r="AS43" s="25">
        <f>('drc mon forest'!BB5/$D43)*(1+$E43+$F43)*$G43*$H43</f>
        <v>0</v>
      </c>
      <c r="AT43" s="25">
        <f>('drc mon forest'!BC5/$D43)*(1+$E43+$F43)*$G43*$H43</f>
        <v>0</v>
      </c>
      <c r="AU43" s="25">
        <f>('drc mon forest'!BD5/$D43)*(1+$E43+$F43)*$G43*$H43</f>
        <v>0</v>
      </c>
      <c r="AV43" s="25">
        <f>('drc mon forest'!BE5/$D43)*(1+$E43+$F43)*$G43*$H43</f>
        <v>0</v>
      </c>
      <c r="AW43" s="25">
        <f>('drc mon forest'!BF5/$D43)*(1+$E43+$F43)*$G43*$H43</f>
        <v>0</v>
      </c>
      <c r="AX43" s="25">
        <f>('drc mon forest'!BG5/$D43)*(1+$E43+$F43)*$G43*$H43</f>
        <v>0</v>
      </c>
      <c r="AY43" s="25">
        <f>('drc mon forest'!BH5/$D43)*(1+$E43+$F43)*$G43*$H43</f>
        <v>0</v>
      </c>
      <c r="AZ43" s="25">
        <f>('drc mon forest'!BI5/$D43)*(1+$E43+$F43)*$G43*$H43</f>
        <v>0</v>
      </c>
      <c r="BA43" s="25">
        <f>('drc mon forest'!BJ5/$D43)*(1+$E43+$F43)*$G43*$H43</f>
        <v>0</v>
      </c>
      <c r="BB43" s="25">
        <f>('drc mon forest'!BK5/$D43)*(1+$E43+$F43)*$G43*$H43</f>
        <v>0</v>
      </c>
      <c r="BC43" s="25">
        <f>('drc mon forest'!BL5/$D43)*(1+$E43+$F43)*$G43*$H43</f>
        <v>0</v>
      </c>
      <c r="BD43" s="25">
        <f>('drc mon forest'!BM5/$D43)*(1+$E43+$F43)*$G43*$H43</f>
        <v>0</v>
      </c>
      <c r="BE43" s="25">
        <f>('drc mon forest'!BN5/$D43)*(1+$E43+$F43)*$G43*$H43</f>
        <v>0</v>
      </c>
      <c r="BF43" s="25">
        <f>('drc mon forest'!BO5/$D43)*(1+$E43+$F43)*$G43*$H43</f>
        <v>0</v>
      </c>
    </row>
    <row r="44" spans="1:1779" s="52" customFormat="1" x14ac:dyDescent="0.35">
      <c r="B44" s="55"/>
      <c r="C44" s="54"/>
      <c r="D44" s="63"/>
      <c r="E44" s="63"/>
      <c r="F44" s="63"/>
      <c r="G44" s="63"/>
      <c r="H44" s="63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</row>
    <row r="45" spans="1:1779" s="52" customFormat="1" x14ac:dyDescent="0.35">
      <c r="B45" s="55"/>
      <c r="C45" s="54" t="s">
        <v>333</v>
      </c>
      <c r="D45" s="63">
        <v>0.54</v>
      </c>
      <c r="E45" s="63">
        <v>0.11</v>
      </c>
      <c r="F45" s="63">
        <v>0.3</v>
      </c>
      <c r="G45" s="63">
        <v>0.57999999999999996</v>
      </c>
      <c r="H45" s="63">
        <v>0.5</v>
      </c>
      <c r="I45" s="25">
        <f>('drc mon forest'!R7/$D45)*(1+$E45+$F45)*$G45*$H45</f>
        <v>1515201.6666666667</v>
      </c>
      <c r="J45" s="25">
        <f>('drc mon forest'!S7/$D45)*(1+$E45+$F45)*$G45*$H45</f>
        <v>1560635</v>
      </c>
      <c r="K45" s="25">
        <f>('drc mon forest'!T7/$D45)*(1+$E45+$F45)*$G45*$H45</f>
        <v>1580322.7777777778</v>
      </c>
      <c r="L45" s="25">
        <f>('drc mon forest'!U7/$D45)*(1+$E45+$F45)*$G45*$H45</f>
        <v>1612126.111111111</v>
      </c>
      <c r="M45" s="25">
        <f>('drc mon forest'!V7/$D45)*(1+$E45+$F45)*$G45*$H45</f>
        <v>1470525.5555555555</v>
      </c>
      <c r="N45" s="25">
        <f>('drc mon forest'!W7/$D45)*(1+$E45+$F45)*$G45*$H45</f>
        <v>1459924.4444444445</v>
      </c>
      <c r="O45" s="25">
        <f>('drc mon forest'!X7/$D45)*(1+$E45+$F45)*$G45*$H45</f>
        <v>1520502.222222222</v>
      </c>
      <c r="P45" s="25">
        <f>('drc mon forest'!Y7/$D45)*(1+$E45+$F45)*$G45*$H45</f>
        <v>1595467.222222222</v>
      </c>
      <c r="Q45" s="25">
        <f>('drc mon forest'!Z7/$D45)*(1+$E45+$F45)*$G45*$H45</f>
        <v>1601525</v>
      </c>
      <c r="R45" s="25">
        <f>('drc mon forest'!AA7/$D45)*(1+$E45+$F45)*$G45*$H45</f>
        <v>1684062.222222222</v>
      </c>
      <c r="S45" s="25">
        <f>('drc mon forest'!AB7/$D45)*(1+$E45+$F45)*$G45*$H45</f>
        <v>1706021.6666666667</v>
      </c>
      <c r="T45" s="25">
        <f>('drc mon forest'!AC7/$D45)*(1+$E45+$F45)*$G45*$H45</f>
        <v>1795373.888888889</v>
      </c>
      <c r="U45" s="25">
        <f>('drc mon forest'!AD7/$D45)*(1+$E45+$F45)*$G45*$H45</f>
        <v>1860495.0000000002</v>
      </c>
      <c r="V45" s="25">
        <f>('drc mon forest'!AE7/$D45)*(1+$E45+$F45)*$G45*$H45</f>
        <v>1918043.888888889</v>
      </c>
      <c r="W45" s="25">
        <f>('drc mon forest'!AF7/$D45)*(1+$E45+$F45)*$G45*$H45</f>
        <v>1974835.5555555557</v>
      </c>
      <c r="X45" s="25">
        <f>('drc mon forest'!AG7/$D45)*(1+$E45+$F45)*$G45*$H45</f>
        <v>2030112.7777777778</v>
      </c>
      <c r="Y45" s="25">
        <f>('drc mon forest'!AH7/$D45)*(1+$E45+$F45)*$G45*$H45</f>
        <v>2086904.4444444443</v>
      </c>
      <c r="Z45" s="25">
        <f>('drc mon forest'!AI7/$D45)*(1+$E45+$F45)*$G45*$H45</f>
        <v>2202759.444444444</v>
      </c>
      <c r="AA45" s="25">
        <f>('drc mon forest'!AJ7/$D45)*(1+$E45+$F45)*$G45*$H45</f>
        <v>2206545.5555555555</v>
      </c>
      <c r="AB45" s="25">
        <f>('drc mon forest'!AK7/$D45)*(1+$E45+$F45)*$G45*$H45</f>
        <v>2311799.4444444445</v>
      </c>
      <c r="AC45" s="25">
        <f>('drc mon forest'!AL7/$D45)*(1+$E45+$F45)*$G45*$H45</f>
        <v>2333001.6666666665</v>
      </c>
      <c r="AD45" s="25">
        <f>('drc mon forest'!AM7/$D45)*(1+$E45+$F45)*$G45*$H45</f>
        <v>2373134.4444444445</v>
      </c>
      <c r="AE45" s="25">
        <f>('drc mon forest'!AN7/$D45)*(1+$E45+$F45)*$G45*$H45</f>
        <v>2431440.5555555555</v>
      </c>
      <c r="AF45" s="25">
        <f>('drc mon forest'!AO7/$D45)*(1+$E45+$F45)*$G45*$H45</f>
        <v>2505648.333333333</v>
      </c>
      <c r="AG45" s="25">
        <f>('drc mon forest'!AP7/$D45)*(1+$E45+$F45)*$G45*$H45</f>
        <v>2551081.6666666665</v>
      </c>
      <c r="AH45" s="25">
        <f>('drc mon forest'!AQ7/$D45)*(1+$E45+$F45)*$G45*$H45</f>
        <v>2684352.777777778</v>
      </c>
      <c r="AI45" s="25">
        <f>('drc mon forest'!AR7/$D45)*(1+$E45+$F45)*$G45*$H45</f>
        <v>2709341.111111111</v>
      </c>
      <c r="AJ45" s="25">
        <f>('drc mon forest'!AS7/$D45)*(1+$E45+$F45)*$G45*$H45</f>
        <v>2759317.7777777775</v>
      </c>
      <c r="AK45" s="25">
        <f>('drc mon forest'!AT7/$D45)*(1+$E45+$F45)*$G45*$H45</f>
        <v>2660121.6666666665</v>
      </c>
      <c r="AL45" s="25">
        <f>('drc mon forest'!AU7/$D45)*(1+$E45+$F45)*$G45*$H45</f>
        <v>2698740.0000000005</v>
      </c>
      <c r="AM45" s="25">
        <f>('drc mon forest'!AV7/$D45)*(1+$E45+$F45)*$G45*$H45</f>
        <v>2750231.111111111</v>
      </c>
      <c r="AN45" s="25">
        <f>('drc mon forest'!AW7/$D45)*(1+$E45+$F45)*$G45*$H45</f>
        <v>2831253.8888888885</v>
      </c>
      <c r="AO45" s="25">
        <f>('drc mon forest'!AX7/$D45)*(1+$E45+$F45)*$G45*$H45</f>
        <v>2927421.111111111</v>
      </c>
      <c r="AP45" s="25">
        <f>('drc mon forest'!AY7/$D45)*(1+$E45+$F45)*$G45*$H45</f>
        <v>3112183.3333333335</v>
      </c>
      <c r="AQ45" s="25">
        <f>('drc mon forest'!AZ7/$D45)*(1+$E45+$F45)*$G45*$H45</f>
        <v>3186391.111111111</v>
      </c>
      <c r="AR45" s="25">
        <f>('drc mon forest'!BA7/$D45)*(1+$E45+$F45)*$G45*$H45</f>
        <v>3310575.5555555555</v>
      </c>
      <c r="AS45" s="25">
        <f>('drc mon forest'!BB7/$D45)*(1+$E45+$F45)*$G45*$H45</f>
        <v>3477164.444444444</v>
      </c>
      <c r="AT45" s="25">
        <f>('drc mon forest'!BC7/$D45)*(1+$E45+$F45)*$G45*$H45</f>
        <v>3509912.033888889</v>
      </c>
      <c r="AU45" s="25">
        <f>('drc mon forest'!BD7/$D45)*(1+$E45+$F45)*$G45*$H45</f>
        <v>3525084.4955555559</v>
      </c>
      <c r="AV45" s="25">
        <f>('drc mon forest'!BE7/$D45)*(1+$E45+$F45)*$G45*$H45</f>
        <v>3431382.0316666667</v>
      </c>
      <c r="AW45" s="25">
        <f>('drc mon forest'!BF7/$D45)*(1+$E45+$F45)*$G45*$H45</f>
        <v>3491561.5105555556</v>
      </c>
      <c r="AX45" s="25">
        <f>('drc mon forest'!BG7/$D45)*(1+$E45+$F45)*$G45*$H45</f>
        <v>3491561.5105555556</v>
      </c>
      <c r="AY45" s="25">
        <f>('drc mon forest'!BH7/$D45)*(1+$E45+$F45)*$G45*$H45</f>
        <v>3491561.5105555556</v>
      </c>
      <c r="AZ45" s="25">
        <f>('drc mon forest'!BI7/$D45)*(1+$E45+$F45)*$G45*$H45</f>
        <v>3491561.5105555556</v>
      </c>
      <c r="BA45" s="25">
        <f>('drc mon forest'!BJ7/$D45)*(1+$E45+$F45)*$G45*$H45</f>
        <v>3491561.5105555556</v>
      </c>
      <c r="BB45" s="25">
        <f>('drc mon forest'!BK7/$D45)*(1+$E45+$F45)*$G45*$H45</f>
        <v>3491561.5105555556</v>
      </c>
      <c r="BC45" s="25">
        <f>('drc mon forest'!BL7/$D45)*(1+$E45+$F45)*$G45*$H45</f>
        <v>3491561.5105555556</v>
      </c>
      <c r="BD45" s="25">
        <f>('drc mon forest'!BM7/$D45)*(1+$E45+$F45)*$G45*$H45</f>
        <v>3491561.5105555556</v>
      </c>
      <c r="BE45" s="25">
        <f>('drc mon forest'!BN7/$D45)*(1+$E45+$F45)*$G45*$H45</f>
        <v>3491561.5105555556</v>
      </c>
      <c r="BF45" s="25">
        <f>('drc mon forest'!BO7/$D45)*(1+$E45+$F45)*$G45*$H45</f>
        <v>3491561.5105555556</v>
      </c>
    </row>
    <row r="46" spans="1:1779" s="52" customFormat="1" x14ac:dyDescent="0.35">
      <c r="B46" s="55"/>
      <c r="C46" s="54" t="s">
        <v>334</v>
      </c>
      <c r="D46" s="63">
        <f>D45*1.5</f>
        <v>0.81</v>
      </c>
      <c r="E46" s="63">
        <v>0.11</v>
      </c>
      <c r="F46" s="63">
        <v>0.3</v>
      </c>
      <c r="G46" s="63">
        <v>0.57999999999999996</v>
      </c>
      <c r="H46" s="63">
        <v>0.5</v>
      </c>
      <c r="I46" s="25">
        <f>('drc mon forest'!R8/$D46)*(1+$E46+$F46)*$G46*$H46</f>
        <v>12253686.014074072</v>
      </c>
      <c r="J46" s="25">
        <f>('drc mon forest'!S8/$D46)*(1+$E46+$F46)*$G46*$H46</f>
        <v>12615277.798518518</v>
      </c>
      <c r="K46" s="25">
        <f>('drc mon forest'!T8/$D46)*(1+$E46+$F46)*$G46*$H46</f>
        <v>12772432.708148148</v>
      </c>
      <c r="L46" s="25">
        <f>('drc mon forest'!U8/$D46)*(1+$E46+$F46)*$G46*$H46</f>
        <v>13065231.358518517</v>
      </c>
      <c r="M46" s="25">
        <f>('drc mon forest'!V8/$D46)*(1+$E46+$F46)*$G46*$H46</f>
        <v>13602913.656296298</v>
      </c>
      <c r="N46" s="25">
        <f>('drc mon forest'!W8/$D46)*(1+$E46+$F46)*$G46*$H46</f>
        <v>14198526.482962962</v>
      </c>
      <c r="O46" s="25">
        <f>('drc mon forest'!X8/$D46)*(1+$E46+$F46)*$G46*$H46</f>
        <v>14639155.103703704</v>
      </c>
      <c r="P46" s="25">
        <f>('drc mon forest'!Y8/$D46)*(1+$E46+$F46)*$G46*$H46</f>
        <v>15297730.453333333</v>
      </c>
      <c r="Q46" s="25">
        <f>('drc mon forest'!Z8/$D46)*(1+$E46+$F46)*$G46*$H46</f>
        <v>15815327.179259257</v>
      </c>
      <c r="R46" s="25">
        <f>('drc mon forest'!AA8/$D46)*(1+$E46+$F46)*$G46*$H46</f>
        <v>16275692.040000001</v>
      </c>
      <c r="S46" s="25">
        <f>('drc mon forest'!AB8/$D46)*(1+$E46+$F46)*$G46*$H46</f>
        <v>16754567.450370369</v>
      </c>
      <c r="T46" s="25">
        <f>('drc mon forest'!AC8/$D46)*(1+$E46+$F46)*$G46*$H46</f>
        <v>17359759.642962962</v>
      </c>
      <c r="U46" s="25">
        <f>('drc mon forest'!AD8/$D46)*(1+$E46+$F46)*$G46*$H46</f>
        <v>17910633.761481479</v>
      </c>
      <c r="V46" s="25">
        <f>('drc mon forest'!AE8/$D46)*(1+$E46+$F46)*$G46*$H46</f>
        <v>18340019.146666665</v>
      </c>
      <c r="W46" s="25">
        <f>('drc mon forest'!AF8/$D46)*(1+$E46+$F46)*$G46*$H46</f>
        <v>18963449.28888889</v>
      </c>
      <c r="X46" s="25">
        <f>('drc mon forest'!AG8/$D46)*(1+$E46+$F46)*$G46*$H46</f>
        <v>19398066.574814815</v>
      </c>
      <c r="Y46" s="25">
        <f>('drc mon forest'!AH8/$D46)*(1+$E46+$F46)*$G46*$H46</f>
        <v>19914506.265185181</v>
      </c>
      <c r="Z46" s="25">
        <f>('drc mon forest'!AI8/$D46)*(1+$E46+$F46)*$G46*$H46</f>
        <v>20550552.739259254</v>
      </c>
      <c r="AA46" s="25">
        <f>('drc mon forest'!AJ8/$D46)*(1+$E46+$F46)*$G46*$H46</f>
        <v>21368445.62518518</v>
      </c>
      <c r="AB46" s="25">
        <f>('drc mon forest'!AK8/$D46)*(1+$E46+$F46)*$G46*$H46</f>
        <v>22304465.177777778</v>
      </c>
      <c r="AC46" s="25">
        <f>('drc mon forest'!AL8/$D46)*(1+$E46+$F46)*$G46*$H46</f>
        <v>23562701.96888889</v>
      </c>
      <c r="AD46" s="25">
        <f>('drc mon forest'!AM8/$D46)*(1+$E46+$F46)*$G46*$H46</f>
        <v>25140912.601481479</v>
      </c>
      <c r="AE46" s="25">
        <f>('drc mon forest'!AN8/$D46)*(1+$E46+$F46)*$G46*$H46</f>
        <v>27158782.610370368</v>
      </c>
      <c r="AF46" s="25">
        <f>('drc mon forest'!AO8/$D46)*(1+$E46+$F46)*$G46*$H46</f>
        <v>28646201.288888887</v>
      </c>
      <c r="AG46" s="25">
        <f>('drc mon forest'!AP8/$D46)*(1+$E46+$F46)*$G46*$H46</f>
        <v>29662183.508148149</v>
      </c>
      <c r="AH46" s="25">
        <f>('drc mon forest'!AQ8/$D46)*(1+$E46+$F46)*$G46*$H46</f>
        <v>30361263.179259259</v>
      </c>
      <c r="AI46" s="25">
        <f>('drc mon forest'!AR8/$D46)*(1+$E46+$F46)*$G46*$H46</f>
        <v>30945047.185185187</v>
      </c>
      <c r="AJ46" s="25">
        <f>('drc mon forest'!AS8/$D46)*(1+$E46+$F46)*$G46*$H46</f>
        <v>31503334.004444443</v>
      </c>
      <c r="AK46" s="25">
        <f>('drc mon forest'!AT8/$D46)*(1+$E46+$F46)*$G46*$H46</f>
        <v>32126273.466666669</v>
      </c>
      <c r="AL46" s="25">
        <f>('drc mon forest'!AU8/$D46)*(1+$E46+$F46)*$G46*$H46</f>
        <v>32763919.194074072</v>
      </c>
      <c r="AM46" s="25">
        <f>('drc mon forest'!AV8/$D46)*(1+$E46+$F46)*$G46*$H46</f>
        <v>33358510.275555551</v>
      </c>
      <c r="AN46" s="25">
        <f>('drc mon forest'!AW8/$D46)*(1+$E46+$F46)*$G46*$H46</f>
        <v>33966598.085925922</v>
      </c>
      <c r="AO46" s="25">
        <f>('drc mon forest'!AX8/$D46)*(1+$E46+$F46)*$G46*$H46</f>
        <v>34588529.93777778</v>
      </c>
      <c r="AP46" s="25">
        <f>('drc mon forest'!AY8/$D46)*(1+$E46+$F46)*$G46*$H46</f>
        <v>35224665.259259254</v>
      </c>
      <c r="AQ46" s="25">
        <f>('drc mon forest'!AZ8/$D46)*(1+$E46+$F46)*$G46*$H46</f>
        <v>35875371.555555552</v>
      </c>
      <c r="AR46" s="25">
        <f>('drc mon forest'!BA8/$D46)*(1+$E46+$F46)*$G46*$H46</f>
        <v>36410275.352592595</v>
      </c>
      <c r="AS46" s="25">
        <f>('drc mon forest'!BB8/$D46)*(1+$E46+$F46)*$G46*$H46</f>
        <v>36956886.814814806</v>
      </c>
      <c r="AT46" s="25">
        <f>('drc mon forest'!BC8/$D46)*(1+$E46+$F46)*$G46*$H46</f>
        <v>37515442.700370371</v>
      </c>
      <c r="AU46" s="25">
        <f>('drc mon forest'!BD8/$D46)*(1+$E46+$F46)*$G46*$H46</f>
        <v>38086326.163703702</v>
      </c>
      <c r="AV46" s="25">
        <f>('drc mon forest'!BE8/$D46)*(1+$E46+$F46)*$G46*$H46</f>
        <v>38669839.588888884</v>
      </c>
      <c r="AW46" s="25">
        <f>('drc mon forest'!BF8/$D46)*(1+$E46+$F46)*$G46*$H46</f>
        <v>39242083.528148144</v>
      </c>
      <c r="AX46" s="25">
        <f>('drc mon forest'!BG8/$D46)*(1+$E46+$F46)*$G46*$H46</f>
        <v>39826936.227037035</v>
      </c>
      <c r="AY46" s="25">
        <f>('drc mon forest'!BH8/$D46)*(1+$E46+$F46)*$G46*$H46</f>
        <v>40424731.368148156</v>
      </c>
      <c r="AZ46" s="25">
        <f>('drc mon forest'!BI8/$D46)*(1+$E46+$F46)*$G46*$H46</f>
        <v>41035811.215925924</v>
      </c>
      <c r="BA46" s="25">
        <f>('drc mon forest'!BJ8/$D46)*(1+$E46+$F46)*$G46*$H46</f>
        <v>41660530.150370374</v>
      </c>
      <c r="BB46" s="25">
        <f>('drc mon forest'!BK8/$D46)*(1+$E46+$F46)*$G46*$H46</f>
        <v>42171138.219999999</v>
      </c>
      <c r="BC46" s="25">
        <f>('drc mon forest'!BL8/$D46)*(1+$E46+$F46)*$G46*$H46</f>
        <v>42692446.344444446</v>
      </c>
      <c r="BD46" s="25">
        <f>('drc mon forest'!BM8/$D46)*(1+$E46+$F46)*$G46*$H46</f>
        <v>43224718.037037037</v>
      </c>
      <c r="BE46" s="25">
        <f>('drc mon forest'!BN8/$D46)*(1+$E46+$F46)*$G46*$H46</f>
        <v>43768223.373703703</v>
      </c>
      <c r="BF46" s="25">
        <f>('drc mon forest'!BO8/$D46)*(1+$E46+$F46)*$G46*$H46</f>
        <v>43768223.373703703</v>
      </c>
    </row>
    <row r="47" spans="1:1779" s="54" customFormat="1" x14ac:dyDescent="0.35"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</row>
    <row r="48" spans="1:1779" s="48" customFormat="1" ht="16" thickBot="1" x14ac:dyDescent="0.4">
      <c r="A48" s="45"/>
      <c r="B48" s="46" t="s">
        <v>105</v>
      </c>
      <c r="C48" s="45"/>
      <c r="D48" s="45"/>
      <c r="E48" s="45"/>
      <c r="F48" s="45"/>
      <c r="G48" s="45"/>
      <c r="H48" s="45"/>
      <c r="I48" s="47">
        <f>SUM(I41:I46)</f>
        <v>13768887.680740738</v>
      </c>
      <c r="J48" s="47">
        <f t="shared" ref="J48:BF48" si="4">SUM(J41:J46)</f>
        <v>14175912.798518518</v>
      </c>
      <c r="K48" s="47">
        <f t="shared" si="4"/>
        <v>14352755.485925926</v>
      </c>
      <c r="L48" s="47">
        <f t="shared" si="4"/>
        <v>14677357.469629627</v>
      </c>
      <c r="M48" s="47">
        <f t="shared" si="4"/>
        <v>15073439.211851854</v>
      </c>
      <c r="N48" s="47">
        <f t="shared" si="4"/>
        <v>15658450.927407406</v>
      </c>
      <c r="O48" s="47">
        <f t="shared" si="4"/>
        <v>16159657.325925926</v>
      </c>
      <c r="P48" s="47">
        <f t="shared" si="4"/>
        <v>16893197.675555557</v>
      </c>
      <c r="Q48" s="47">
        <f t="shared" si="4"/>
        <v>17416852.179259256</v>
      </c>
      <c r="R48" s="47">
        <f t="shared" si="4"/>
        <v>17959754.262222223</v>
      </c>
      <c r="S48" s="47">
        <f t="shared" si="4"/>
        <v>18460589.117037036</v>
      </c>
      <c r="T48" s="47">
        <f t="shared" si="4"/>
        <v>19155133.53185185</v>
      </c>
      <c r="U48" s="47">
        <f t="shared" si="4"/>
        <v>19771128.761481479</v>
      </c>
      <c r="V48" s="47">
        <f t="shared" si="4"/>
        <v>20258063.035555553</v>
      </c>
      <c r="W48" s="47">
        <f t="shared" si="4"/>
        <v>20938284.844444446</v>
      </c>
      <c r="X48" s="47">
        <f t="shared" si="4"/>
        <v>21428179.352592591</v>
      </c>
      <c r="Y48" s="47">
        <f t="shared" si="4"/>
        <v>22001410.709629625</v>
      </c>
      <c r="Z48" s="47">
        <f t="shared" si="4"/>
        <v>22753312.183703698</v>
      </c>
      <c r="AA48" s="47">
        <f t="shared" si="4"/>
        <v>23574991.180740736</v>
      </c>
      <c r="AB48" s="47">
        <f t="shared" si="4"/>
        <v>24616264.622222222</v>
      </c>
      <c r="AC48" s="47">
        <f t="shared" si="4"/>
        <v>25895703.635555558</v>
      </c>
      <c r="AD48" s="47">
        <f t="shared" si="4"/>
        <v>27514047.045925923</v>
      </c>
      <c r="AE48" s="47">
        <f t="shared" si="4"/>
        <v>29590223.165925924</v>
      </c>
      <c r="AF48" s="47">
        <f t="shared" si="4"/>
        <v>31151849.622222219</v>
      </c>
      <c r="AG48" s="47">
        <f t="shared" si="4"/>
        <v>32213265.174814817</v>
      </c>
      <c r="AH48" s="47">
        <f t="shared" si="4"/>
        <v>33045615.957037039</v>
      </c>
      <c r="AI48" s="47">
        <f t="shared" si="4"/>
        <v>33654388.296296299</v>
      </c>
      <c r="AJ48" s="47">
        <f t="shared" si="4"/>
        <v>34262651.782222219</v>
      </c>
      <c r="AK48" s="47">
        <f t="shared" si="4"/>
        <v>34786395.133333333</v>
      </c>
      <c r="AL48" s="47">
        <f t="shared" si="4"/>
        <v>35462659.194074072</v>
      </c>
      <c r="AM48" s="47">
        <f t="shared" si="4"/>
        <v>36108741.386666663</v>
      </c>
      <c r="AN48" s="47">
        <f t="shared" si="4"/>
        <v>36797851.97481481</v>
      </c>
      <c r="AO48" s="47">
        <f t="shared" si="4"/>
        <v>37515951.048888892</v>
      </c>
      <c r="AP48" s="47">
        <f t="shared" si="4"/>
        <v>38336848.59259259</v>
      </c>
      <c r="AQ48" s="47">
        <f t="shared" si="4"/>
        <v>39061762.666666664</v>
      </c>
      <c r="AR48" s="47">
        <f t="shared" si="4"/>
        <v>39720850.908148147</v>
      </c>
      <c r="AS48" s="47">
        <f t="shared" si="4"/>
        <v>40434051.259259254</v>
      </c>
      <c r="AT48" s="47">
        <f t="shared" si="4"/>
        <v>41025354.734259263</v>
      </c>
      <c r="AU48" s="47">
        <f t="shared" si="4"/>
        <v>41611410.65925926</v>
      </c>
      <c r="AV48" s="47">
        <f t="shared" si="4"/>
        <v>42101221.62055555</v>
      </c>
      <c r="AW48" s="47">
        <f t="shared" si="4"/>
        <v>42733645.038703702</v>
      </c>
      <c r="AX48" s="47">
        <f t="shared" si="4"/>
        <v>43318497.737592593</v>
      </c>
      <c r="AY48" s="47">
        <f t="shared" si="4"/>
        <v>43916292.878703713</v>
      </c>
      <c r="AZ48" s="47">
        <f t="shared" si="4"/>
        <v>44527372.726481482</v>
      </c>
      <c r="BA48" s="47">
        <f t="shared" si="4"/>
        <v>45152091.660925932</v>
      </c>
      <c r="BB48" s="47">
        <f t="shared" si="4"/>
        <v>45662699.730555557</v>
      </c>
      <c r="BC48" s="47">
        <f t="shared" si="4"/>
        <v>46184007.855000004</v>
      </c>
      <c r="BD48" s="47">
        <f t="shared" si="4"/>
        <v>46716279.547592595</v>
      </c>
      <c r="BE48" s="47">
        <f t="shared" si="4"/>
        <v>47259784.884259261</v>
      </c>
      <c r="BF48" s="47">
        <f t="shared" si="4"/>
        <v>47259784.884259261</v>
      </c>
    </row>
    <row r="49" spans="1:2" s="52" customFormat="1" ht="15" thickTop="1" x14ac:dyDescent="0.35">
      <c r="B49" s="55"/>
    </row>
    <row r="54" spans="1:2" ht="18.5" x14ac:dyDescent="0.45">
      <c r="A54" s="27" t="s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004C-8EC4-44D4-9693-7DB4FF158A57}">
  <sheetPr>
    <tabColor theme="8" tint="0.59999389629810485"/>
  </sheetPr>
  <dimension ref="A1:BO8"/>
  <sheetViews>
    <sheetView topLeftCell="D1" workbookViewId="0">
      <pane xSplit="4" ySplit="1" topLeftCell="H2" activePane="bottomRight" state="frozen"/>
      <selection activeCell="D1" sqref="D1"/>
      <selection pane="topRight" activeCell="H1" sqref="H1"/>
      <selection pane="bottomLeft" activeCell="D2" sqref="D2"/>
      <selection pane="bottomRight" activeCell="J17" sqref="J17"/>
    </sheetView>
  </sheetViews>
  <sheetFormatPr defaultRowHeight="14.5" x14ac:dyDescent="0.35"/>
  <cols>
    <col min="1" max="3" width="8.7265625" style="52"/>
    <col min="4" max="4" width="49.54296875" style="52" bestFit="1" customWidth="1"/>
    <col min="5" max="7" width="8.7265625" style="52"/>
    <col min="8" max="67" width="9.7265625" style="52" bestFit="1" customWidth="1"/>
    <col min="68" max="16384" width="8.7265625" style="52"/>
  </cols>
  <sheetData>
    <row r="1" spans="1:67" x14ac:dyDescent="0.35">
      <c r="A1" s="52" t="s">
        <v>39</v>
      </c>
      <c r="B1" s="52" t="s">
        <v>40</v>
      </c>
      <c r="C1" s="52" t="s">
        <v>41</v>
      </c>
      <c r="D1" s="52" t="s">
        <v>42</v>
      </c>
      <c r="E1" s="52" t="s">
        <v>43</v>
      </c>
      <c r="F1" s="52" t="s">
        <v>44</v>
      </c>
      <c r="G1" s="52" t="s">
        <v>45</v>
      </c>
      <c r="H1" s="52" t="s">
        <v>142</v>
      </c>
      <c r="I1" s="52" t="s">
        <v>143</v>
      </c>
      <c r="J1" s="52" t="s">
        <v>144</v>
      </c>
      <c r="K1" s="52" t="s">
        <v>145</v>
      </c>
      <c r="L1" s="52" t="s">
        <v>146</v>
      </c>
      <c r="M1" s="52" t="s">
        <v>147</v>
      </c>
      <c r="N1" s="52" t="s">
        <v>148</v>
      </c>
      <c r="O1" s="52" t="s">
        <v>149</v>
      </c>
      <c r="P1" s="52" t="s">
        <v>150</v>
      </c>
      <c r="Q1" s="52" t="s">
        <v>151</v>
      </c>
      <c r="R1" s="52" t="s">
        <v>152</v>
      </c>
      <c r="S1" s="52" t="s">
        <v>153</v>
      </c>
      <c r="T1" s="52" t="s">
        <v>154</v>
      </c>
      <c r="U1" s="52" t="s">
        <v>155</v>
      </c>
      <c r="V1" s="52" t="s">
        <v>156</v>
      </c>
      <c r="W1" s="52" t="s">
        <v>157</v>
      </c>
      <c r="X1" s="52" t="s">
        <v>158</v>
      </c>
      <c r="Y1" s="52" t="s">
        <v>159</v>
      </c>
      <c r="Z1" s="52" t="s">
        <v>160</v>
      </c>
      <c r="AA1" s="52" t="s">
        <v>161</v>
      </c>
      <c r="AB1" s="52" t="s">
        <v>162</v>
      </c>
      <c r="AC1" s="52" t="s">
        <v>163</v>
      </c>
      <c r="AD1" s="52" t="s">
        <v>164</v>
      </c>
      <c r="AE1" s="52" t="s">
        <v>165</v>
      </c>
      <c r="AF1" s="52" t="s">
        <v>166</v>
      </c>
      <c r="AG1" s="52" t="s">
        <v>167</v>
      </c>
      <c r="AH1" s="52" t="s">
        <v>168</v>
      </c>
      <c r="AI1" s="52" t="s">
        <v>169</v>
      </c>
      <c r="AJ1" s="52" t="s">
        <v>170</v>
      </c>
      <c r="AK1" s="52" t="s">
        <v>171</v>
      </c>
      <c r="AL1" s="52" t="s">
        <v>9</v>
      </c>
      <c r="AM1" s="52" t="s">
        <v>10</v>
      </c>
      <c r="AN1" s="52" t="s">
        <v>11</v>
      </c>
      <c r="AO1" s="52" t="s">
        <v>12</v>
      </c>
      <c r="AP1" s="52" t="s">
        <v>13</v>
      </c>
      <c r="AQ1" s="52" t="s">
        <v>14</v>
      </c>
      <c r="AR1" s="52" t="s">
        <v>15</v>
      </c>
      <c r="AS1" s="52" t="s">
        <v>16</v>
      </c>
      <c r="AT1" s="52" t="s">
        <v>17</v>
      </c>
      <c r="AU1" s="52" t="s">
        <v>18</v>
      </c>
      <c r="AV1" s="52" t="s">
        <v>19</v>
      </c>
      <c r="AW1" s="52" t="s">
        <v>20</v>
      </c>
      <c r="AX1" s="52" t="s">
        <v>21</v>
      </c>
      <c r="AY1" s="52" t="s">
        <v>22</v>
      </c>
      <c r="AZ1" s="52" t="s">
        <v>23</v>
      </c>
      <c r="BA1" s="52" t="s">
        <v>24</v>
      </c>
      <c r="BB1" s="52" t="s">
        <v>25</v>
      </c>
      <c r="BC1" s="52" t="s">
        <v>26</v>
      </c>
      <c r="BD1" s="52" t="s">
        <v>27</v>
      </c>
      <c r="BE1" s="52" t="s">
        <v>28</v>
      </c>
      <c r="BF1" s="52" t="s">
        <v>172</v>
      </c>
      <c r="BG1" s="52" t="s">
        <v>173</v>
      </c>
      <c r="BH1" s="52" t="s">
        <v>174</v>
      </c>
      <c r="BI1" s="52" t="s">
        <v>175</v>
      </c>
      <c r="BJ1" s="52" t="s">
        <v>176</v>
      </c>
      <c r="BK1" s="52" t="s">
        <v>177</v>
      </c>
      <c r="BL1" s="52" t="s">
        <v>178</v>
      </c>
      <c r="BM1" s="52" t="s">
        <v>179</v>
      </c>
      <c r="BN1" s="52" t="s">
        <v>180</v>
      </c>
      <c r="BO1" s="52" t="s">
        <v>236</v>
      </c>
    </row>
    <row r="4" spans="1:67" x14ac:dyDescent="0.35">
      <c r="D4" s="52" t="s">
        <v>120</v>
      </c>
    </row>
    <row r="5" spans="1:67" x14ac:dyDescent="0.35">
      <c r="A5" s="52">
        <v>250</v>
      </c>
      <c r="B5" s="52" t="s">
        <v>422</v>
      </c>
      <c r="C5" s="52">
        <v>1627</v>
      </c>
      <c r="D5" s="52" t="s">
        <v>117</v>
      </c>
      <c r="E5" s="52">
        <v>5516</v>
      </c>
      <c r="F5" s="52" t="s">
        <v>5</v>
      </c>
      <c r="G5" s="52" t="s">
        <v>118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2">
        <v>0</v>
      </c>
      <c r="S5" s="52">
        <v>0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0</v>
      </c>
      <c r="Z5" s="52">
        <v>0</v>
      </c>
      <c r="AA5" s="52">
        <v>0</v>
      </c>
      <c r="AB5" s="52">
        <v>0</v>
      </c>
      <c r="AC5" s="52">
        <v>0</v>
      </c>
      <c r="AD5" s="52">
        <v>0</v>
      </c>
      <c r="AE5" s="52">
        <v>0</v>
      </c>
      <c r="AF5" s="52">
        <v>0</v>
      </c>
      <c r="AG5" s="52">
        <v>0</v>
      </c>
      <c r="AH5" s="52">
        <v>0</v>
      </c>
      <c r="AI5" s="52">
        <v>0</v>
      </c>
      <c r="AJ5" s="52">
        <v>0</v>
      </c>
      <c r="AK5" s="52">
        <v>0</v>
      </c>
      <c r="AL5" s="52">
        <v>0</v>
      </c>
      <c r="AM5" s="52">
        <v>0</v>
      </c>
      <c r="AN5" s="52">
        <v>0</v>
      </c>
      <c r="AO5" s="52">
        <v>0</v>
      </c>
      <c r="AP5" s="52">
        <v>0</v>
      </c>
      <c r="AQ5" s="52">
        <v>0</v>
      </c>
      <c r="AR5" s="52">
        <v>0</v>
      </c>
      <c r="AS5" s="52">
        <v>0</v>
      </c>
      <c r="AT5" s="52">
        <v>0</v>
      </c>
      <c r="AU5" s="52">
        <v>0</v>
      </c>
      <c r="AV5" s="52">
        <v>0</v>
      </c>
      <c r="AW5" s="52">
        <v>0</v>
      </c>
      <c r="AX5" s="52">
        <v>0</v>
      </c>
      <c r="AY5" s="52">
        <v>0</v>
      </c>
      <c r="AZ5" s="52">
        <v>0</v>
      </c>
      <c r="BA5" s="52">
        <v>0</v>
      </c>
      <c r="BB5" s="52">
        <v>0</v>
      </c>
      <c r="BC5" s="52">
        <v>0</v>
      </c>
      <c r="BD5" s="52">
        <v>0</v>
      </c>
      <c r="BE5" s="52">
        <v>0</v>
      </c>
      <c r="BF5" s="52">
        <v>0</v>
      </c>
      <c r="BG5" s="52">
        <v>0</v>
      </c>
      <c r="BH5" s="52">
        <v>0</v>
      </c>
      <c r="BI5" s="52">
        <v>0</v>
      </c>
      <c r="BJ5" s="52">
        <v>0</v>
      </c>
      <c r="BK5" s="52">
        <v>0</v>
      </c>
      <c r="BL5" s="52">
        <v>0</v>
      </c>
      <c r="BM5" s="52">
        <v>0</v>
      </c>
      <c r="BN5" s="52">
        <v>0</v>
      </c>
      <c r="BO5" s="52">
        <v>0</v>
      </c>
    </row>
    <row r="7" spans="1:67" x14ac:dyDescent="0.35">
      <c r="A7" s="52">
        <v>250</v>
      </c>
      <c r="B7" s="52" t="s">
        <v>422</v>
      </c>
      <c r="C7" s="52">
        <v>1867</v>
      </c>
      <c r="D7" s="52" t="s">
        <v>121</v>
      </c>
      <c r="E7" s="52">
        <v>5516</v>
      </c>
      <c r="F7" s="52" t="s">
        <v>5</v>
      </c>
      <c r="G7" s="52" t="s">
        <v>118</v>
      </c>
      <c r="H7" s="25">
        <v>1638000</v>
      </c>
      <c r="I7" s="25">
        <v>1543000</v>
      </c>
      <c r="J7" s="25">
        <v>1603000</v>
      </c>
      <c r="K7" s="25">
        <v>1606000</v>
      </c>
      <c r="L7" s="25">
        <v>1665000</v>
      </c>
      <c r="M7" s="25">
        <v>1700000</v>
      </c>
      <c r="N7" s="25">
        <v>1775000</v>
      </c>
      <c r="O7" s="25">
        <v>1825000</v>
      </c>
      <c r="P7" s="25">
        <v>1883000</v>
      </c>
      <c r="Q7" s="25">
        <v>1942000</v>
      </c>
      <c r="R7" s="25">
        <v>2001000</v>
      </c>
      <c r="S7" s="25">
        <v>2061000</v>
      </c>
      <c r="T7" s="25">
        <v>2087000</v>
      </c>
      <c r="U7" s="25">
        <v>2129000</v>
      </c>
      <c r="V7" s="25">
        <v>1942000</v>
      </c>
      <c r="W7" s="25">
        <v>1928000</v>
      </c>
      <c r="X7" s="25">
        <v>2008000</v>
      </c>
      <c r="Y7" s="25">
        <v>2107000</v>
      </c>
      <c r="Z7" s="25">
        <v>2115000</v>
      </c>
      <c r="AA7" s="25">
        <v>2224000</v>
      </c>
      <c r="AB7" s="25">
        <v>2253000</v>
      </c>
      <c r="AC7" s="25">
        <v>2371000</v>
      </c>
      <c r="AD7" s="25">
        <v>2457000</v>
      </c>
      <c r="AE7" s="25">
        <v>2533000</v>
      </c>
      <c r="AF7" s="25">
        <v>2608000</v>
      </c>
      <c r="AG7" s="25">
        <v>2681000</v>
      </c>
      <c r="AH7" s="25">
        <v>2756000</v>
      </c>
      <c r="AI7" s="25">
        <v>2909000</v>
      </c>
      <c r="AJ7" s="25">
        <v>2914000</v>
      </c>
      <c r="AK7" s="25">
        <v>3053000</v>
      </c>
      <c r="AL7" s="25">
        <v>3081000</v>
      </c>
      <c r="AM7" s="25">
        <v>3134000</v>
      </c>
      <c r="AN7" s="25">
        <v>3211000</v>
      </c>
      <c r="AO7" s="25">
        <v>3309000</v>
      </c>
      <c r="AP7" s="25">
        <v>3369000</v>
      </c>
      <c r="AQ7" s="25">
        <v>3545000</v>
      </c>
      <c r="AR7" s="25">
        <v>3578000</v>
      </c>
      <c r="AS7" s="25">
        <v>3644000</v>
      </c>
      <c r="AT7" s="25">
        <v>3513000</v>
      </c>
      <c r="AU7" s="25">
        <v>3564000</v>
      </c>
      <c r="AV7" s="25">
        <v>3632000</v>
      </c>
      <c r="AW7" s="25">
        <v>3739000</v>
      </c>
      <c r="AX7" s="25">
        <v>3866000</v>
      </c>
      <c r="AY7" s="25">
        <v>4110000</v>
      </c>
      <c r="AZ7" s="25">
        <v>4208000</v>
      </c>
      <c r="BA7" s="25">
        <v>4372000</v>
      </c>
      <c r="BB7" s="25">
        <v>4592000</v>
      </c>
      <c r="BC7" s="25">
        <v>4635247</v>
      </c>
      <c r="BD7" s="25">
        <v>4655284</v>
      </c>
      <c r="BE7" s="25">
        <v>4531539</v>
      </c>
      <c r="BF7" s="25">
        <v>4611013</v>
      </c>
      <c r="BG7" s="25">
        <v>4611013</v>
      </c>
      <c r="BH7" s="25">
        <v>4611013</v>
      </c>
      <c r="BI7" s="25">
        <v>4611013</v>
      </c>
      <c r="BJ7" s="25">
        <v>4611013</v>
      </c>
      <c r="BK7" s="25">
        <v>4611013</v>
      </c>
      <c r="BL7" s="25">
        <v>4611013</v>
      </c>
      <c r="BM7" s="25">
        <v>4611013</v>
      </c>
      <c r="BN7" s="25">
        <v>4611013</v>
      </c>
      <c r="BO7" s="25">
        <v>4611013</v>
      </c>
    </row>
    <row r="8" spans="1:67" x14ac:dyDescent="0.35">
      <c r="A8" s="52">
        <v>250</v>
      </c>
      <c r="B8" s="52" t="s">
        <v>422</v>
      </c>
      <c r="C8" s="52">
        <v>1628</v>
      </c>
      <c r="D8" s="52" t="s">
        <v>119</v>
      </c>
      <c r="E8" s="52">
        <v>5516</v>
      </c>
      <c r="F8" s="52" t="s">
        <v>5</v>
      </c>
      <c r="G8" s="52" t="s">
        <v>118</v>
      </c>
      <c r="H8" s="25">
        <v>18200844</v>
      </c>
      <c r="I8" s="25">
        <v>18756888</v>
      </c>
      <c r="J8" s="25">
        <v>19329920</v>
      </c>
      <c r="K8" s="25">
        <v>19920456</v>
      </c>
      <c r="L8" s="25">
        <v>20529036</v>
      </c>
      <c r="M8" s="25">
        <v>21156206</v>
      </c>
      <c r="N8" s="25">
        <v>21802538</v>
      </c>
      <c r="O8" s="25">
        <v>22468616</v>
      </c>
      <c r="P8" s="25">
        <v>23155040</v>
      </c>
      <c r="Q8" s="25">
        <v>23862438</v>
      </c>
      <c r="R8" s="25">
        <v>24273626</v>
      </c>
      <c r="S8" s="25">
        <v>24989912</v>
      </c>
      <c r="T8" s="25">
        <v>25301224</v>
      </c>
      <c r="U8" s="25">
        <v>25881236</v>
      </c>
      <c r="V8" s="25">
        <v>26946344</v>
      </c>
      <c r="W8" s="25">
        <v>28126208</v>
      </c>
      <c r="X8" s="25">
        <v>28999060</v>
      </c>
      <c r="Y8" s="25">
        <v>30303648</v>
      </c>
      <c r="Z8" s="25">
        <v>31328968</v>
      </c>
      <c r="AA8" s="25">
        <v>32240916</v>
      </c>
      <c r="AB8" s="25">
        <v>33189532</v>
      </c>
      <c r="AC8" s="25">
        <v>34388372</v>
      </c>
      <c r="AD8" s="25">
        <v>35479612</v>
      </c>
      <c r="AE8" s="25">
        <v>36330192</v>
      </c>
      <c r="AF8" s="25">
        <v>37565160</v>
      </c>
      <c r="AG8" s="25">
        <v>38426104</v>
      </c>
      <c r="AH8" s="25">
        <v>39449132</v>
      </c>
      <c r="AI8" s="25">
        <v>40709092</v>
      </c>
      <c r="AJ8" s="25">
        <v>42329276</v>
      </c>
      <c r="AK8" s="25">
        <v>44183460</v>
      </c>
      <c r="AL8" s="25">
        <v>46675932</v>
      </c>
      <c r="AM8" s="25">
        <v>49802248</v>
      </c>
      <c r="AN8" s="25">
        <v>53799496</v>
      </c>
      <c r="AO8" s="25">
        <v>56745960</v>
      </c>
      <c r="AP8" s="25">
        <v>58758544</v>
      </c>
      <c r="AQ8" s="25">
        <v>60143368</v>
      </c>
      <c r="AR8" s="25">
        <v>61299800</v>
      </c>
      <c r="AS8" s="25">
        <v>62405724</v>
      </c>
      <c r="AT8" s="25">
        <v>63639720</v>
      </c>
      <c r="AU8" s="25">
        <v>64902848</v>
      </c>
      <c r="AV8" s="25">
        <v>66080688</v>
      </c>
      <c r="AW8" s="25">
        <v>67285264</v>
      </c>
      <c r="AX8" s="25">
        <v>68517264</v>
      </c>
      <c r="AY8" s="25">
        <v>69777400</v>
      </c>
      <c r="AZ8" s="25">
        <v>71066400</v>
      </c>
      <c r="BA8" s="25">
        <v>72126004</v>
      </c>
      <c r="BB8" s="25">
        <v>73208800</v>
      </c>
      <c r="BC8" s="25">
        <v>74315257</v>
      </c>
      <c r="BD8" s="25">
        <v>75446134</v>
      </c>
      <c r="BE8" s="25">
        <v>76602030</v>
      </c>
      <c r="BF8" s="25">
        <v>77735602</v>
      </c>
      <c r="BG8" s="25">
        <v>78894151</v>
      </c>
      <c r="BH8" s="25">
        <v>80078338</v>
      </c>
      <c r="BI8" s="25">
        <v>81288841</v>
      </c>
      <c r="BJ8" s="25">
        <v>82526362</v>
      </c>
      <c r="BK8" s="25">
        <v>83537838</v>
      </c>
      <c r="BL8" s="25">
        <v>84570510</v>
      </c>
      <c r="BM8" s="25">
        <v>85624900</v>
      </c>
      <c r="BN8" s="25">
        <v>86701543</v>
      </c>
      <c r="BO8" s="25">
        <v>86701543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2F40-1E3B-47F7-A950-5D47CF0428E0}">
  <sheetPr>
    <tabColor theme="9"/>
  </sheetPr>
  <dimension ref="A1:BPF54"/>
  <sheetViews>
    <sheetView zoomScale="85" zoomScaleNormal="85" workbookViewId="0">
      <pane xSplit="7" ySplit="37" topLeftCell="AA38" activePane="bottomRight" state="frozen"/>
      <selection pane="topRight" activeCell="H1" sqref="H1"/>
      <selection pane="bottomLeft" activeCell="A38" sqref="A38"/>
      <selection pane="bottomRight" activeCell="A61" sqref="A61"/>
    </sheetView>
  </sheetViews>
  <sheetFormatPr defaultRowHeight="14.5" x14ac:dyDescent="0.35"/>
  <cols>
    <col min="1" max="1" width="71.1796875" style="121" customWidth="1"/>
    <col min="2" max="2" width="27.6328125" style="52" customWidth="1"/>
    <col min="3" max="3" width="19.90625" style="121" customWidth="1"/>
    <col min="4" max="4" width="12.7265625" bestFit="1" customWidth="1"/>
    <col min="5" max="5" width="12.6328125" customWidth="1"/>
    <col min="6" max="6" width="10.26953125" customWidth="1"/>
    <col min="7" max="7" width="15.36328125" bestFit="1" customWidth="1"/>
    <col min="8" max="66" width="14.6328125" customWidth="1"/>
  </cols>
  <sheetData>
    <row r="1" spans="1:1774" s="52" customFormat="1" ht="23" x14ac:dyDescent="0.5">
      <c r="A1" s="59" t="s">
        <v>128</v>
      </c>
      <c r="C1" s="121"/>
    </row>
    <row r="2" spans="1:1774" s="52" customFormat="1" x14ac:dyDescent="0.35">
      <c r="A2" s="34"/>
      <c r="C2" s="121"/>
    </row>
    <row r="3" spans="1:1774" s="52" customFormat="1" hidden="1" x14ac:dyDescent="0.35">
      <c r="A3" s="34"/>
      <c r="C3" s="121"/>
    </row>
    <row r="4" spans="1:1774" s="52" customFormat="1" hidden="1" x14ac:dyDescent="0.35">
      <c r="A4" s="34"/>
      <c r="C4" s="121"/>
    </row>
    <row r="5" spans="1:1774" s="52" customFormat="1" hidden="1" x14ac:dyDescent="0.35">
      <c r="A5" s="34" t="s">
        <v>90</v>
      </c>
      <c r="C5" s="121"/>
    </row>
    <row r="6" spans="1:1774" s="29" customFormat="1" hidden="1" x14ac:dyDescent="0.35">
      <c r="A6" s="122"/>
      <c r="C6" s="123" t="s">
        <v>40</v>
      </c>
      <c r="D6" s="29" t="s">
        <v>41</v>
      </c>
      <c r="E6" s="29" t="s">
        <v>42</v>
      </c>
      <c r="F6" s="29" t="s">
        <v>43</v>
      </c>
      <c r="G6" s="29" t="s">
        <v>44</v>
      </c>
      <c r="H6" s="29" t="s">
        <v>45</v>
      </c>
      <c r="I6" s="29" t="s">
        <v>9</v>
      </c>
      <c r="J6" s="29" t="s">
        <v>10</v>
      </c>
      <c r="K6" s="29" t="s">
        <v>11</v>
      </c>
      <c r="L6" s="29" t="s">
        <v>12</v>
      </c>
      <c r="M6" s="29" t="s">
        <v>13</v>
      </c>
      <c r="N6" s="29" t="s">
        <v>14</v>
      </c>
      <c r="O6" s="29" t="s">
        <v>15</v>
      </c>
      <c r="P6" s="29" t="s">
        <v>16</v>
      </c>
      <c r="Q6" s="29" t="s">
        <v>17</v>
      </c>
      <c r="R6" s="29" t="s">
        <v>18</v>
      </c>
      <c r="S6" s="29" t="s">
        <v>19</v>
      </c>
      <c r="T6" s="29" t="s">
        <v>20</v>
      </c>
      <c r="U6" s="29" t="s">
        <v>21</v>
      </c>
      <c r="V6" s="29" t="s">
        <v>22</v>
      </c>
      <c r="W6" s="29" t="s">
        <v>23</v>
      </c>
      <c r="X6" s="29" t="s">
        <v>24</v>
      </c>
      <c r="Y6" s="29" t="s">
        <v>25</v>
      </c>
      <c r="Z6" s="29" t="s">
        <v>26</v>
      </c>
      <c r="AA6" s="29" t="s">
        <v>27</v>
      </c>
      <c r="AB6" s="29" t="s">
        <v>28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</row>
    <row r="7" spans="1:1774" s="52" customFormat="1" hidden="1" x14ac:dyDescent="0.35">
      <c r="A7" s="34"/>
      <c r="C7" s="121"/>
      <c r="E7" s="62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2" customFormat="1" hidden="1" x14ac:dyDescent="0.35">
      <c r="A8" s="34"/>
      <c r="C8" s="121"/>
      <c r="E8" s="62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2" customFormat="1" hidden="1" x14ac:dyDescent="0.35">
      <c r="A9" s="34"/>
      <c r="C9" s="121"/>
      <c r="E9" s="62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2" customFormat="1" hidden="1" x14ac:dyDescent="0.35">
      <c r="A10" s="34"/>
      <c r="C10" s="121"/>
      <c r="E10" s="62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2" customFormat="1" hidden="1" x14ac:dyDescent="0.35">
      <c r="A11" s="34"/>
      <c r="C11" s="121"/>
      <c r="E11" s="62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2" customFormat="1" hidden="1" x14ac:dyDescent="0.35">
      <c r="A12" s="34"/>
      <c r="C12" s="121"/>
      <c r="E12" s="62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2" customFormat="1" hidden="1" x14ac:dyDescent="0.35">
      <c r="A13" s="34"/>
      <c r="C13" s="121"/>
      <c r="E13" s="62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2" customFormat="1" hidden="1" x14ac:dyDescent="0.35">
      <c r="A14" s="34"/>
      <c r="C14" s="121"/>
      <c r="E14" s="62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2" customFormat="1" hidden="1" x14ac:dyDescent="0.35">
      <c r="A15" s="34"/>
      <c r="C15" s="121"/>
      <c r="E15" s="62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2" customFormat="1" hidden="1" x14ac:dyDescent="0.35">
      <c r="A16" s="34"/>
      <c r="C16" s="121"/>
      <c r="E16" s="6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1:1774" s="52" customFormat="1" hidden="1" x14ac:dyDescent="0.35">
      <c r="A17" s="34"/>
      <c r="C17" s="121"/>
    </row>
    <row r="18" spans="1:1774" s="52" customFormat="1" hidden="1" x14ac:dyDescent="0.35">
      <c r="A18" s="34" t="s">
        <v>101</v>
      </c>
      <c r="C18" s="121"/>
      <c r="E18" s="25" t="s">
        <v>100</v>
      </c>
    </row>
    <row r="19" spans="1:1774" s="52" customFormat="1" hidden="1" x14ac:dyDescent="0.35">
      <c r="A19" s="34"/>
      <c r="C19" s="121"/>
    </row>
    <row r="20" spans="1:1774" s="29" customFormat="1" hidden="1" x14ac:dyDescent="0.35">
      <c r="A20" s="122"/>
      <c r="C20" s="123" t="s">
        <v>104</v>
      </c>
      <c r="E20" s="29" t="s">
        <v>85</v>
      </c>
      <c r="F20" s="29" t="s">
        <v>91</v>
      </c>
      <c r="G20" s="29" t="s">
        <v>92</v>
      </c>
      <c r="H20" s="29" t="s">
        <v>86</v>
      </c>
      <c r="I20" s="29" t="s">
        <v>9</v>
      </c>
      <c r="J20" s="29" t="s">
        <v>10</v>
      </c>
      <c r="K20" s="29" t="s">
        <v>11</v>
      </c>
      <c r="L20" s="29" t="s">
        <v>12</v>
      </c>
      <c r="M20" s="29" t="s">
        <v>13</v>
      </c>
      <c r="N20" s="29" t="s">
        <v>14</v>
      </c>
      <c r="O20" s="29" t="s">
        <v>15</v>
      </c>
      <c r="P20" s="29" t="s">
        <v>16</v>
      </c>
      <c r="Q20" s="29" t="s">
        <v>17</v>
      </c>
      <c r="R20" s="29" t="s">
        <v>18</v>
      </c>
      <c r="S20" s="29" t="s">
        <v>19</v>
      </c>
      <c r="T20" s="29" t="s">
        <v>20</v>
      </c>
      <c r="U20" s="29" t="s">
        <v>21</v>
      </c>
      <c r="V20" s="29" t="s">
        <v>22</v>
      </c>
      <c r="W20" s="29" t="s">
        <v>23</v>
      </c>
      <c r="X20" s="29" t="s">
        <v>24</v>
      </c>
      <c r="Y20" s="29" t="s">
        <v>25</v>
      </c>
      <c r="Z20" s="29" t="s">
        <v>26</v>
      </c>
      <c r="AA20" s="29" t="s">
        <v>27</v>
      </c>
      <c r="AB20" s="29" t="s">
        <v>28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</row>
    <row r="21" spans="1:1774" s="52" customFormat="1" hidden="1" x14ac:dyDescent="0.35">
      <c r="A21" s="34"/>
      <c r="C21" s="124"/>
      <c r="E21" s="35">
        <v>1</v>
      </c>
      <c r="F21" s="35">
        <v>0.15</v>
      </c>
      <c r="G21" s="35">
        <v>0.77</v>
      </c>
      <c r="H21" s="36">
        <v>0.5</v>
      </c>
      <c r="I21" s="25">
        <f t="shared" ref="I21:AB21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1:1774" s="52" customFormat="1" hidden="1" x14ac:dyDescent="0.35">
      <c r="A22" s="34"/>
      <c r="C22" s="124"/>
      <c r="E22" s="35">
        <v>3.5</v>
      </c>
      <c r="F22" s="35">
        <v>0.15</v>
      </c>
      <c r="G22" s="35">
        <v>0.09</v>
      </c>
      <c r="H22" s="36">
        <v>0.5</v>
      </c>
      <c r="I22" s="25">
        <f t="shared" ref="I22:AB22" si="1">(I8*(1+$E22+$F22)*(1-$G22)*$H22)</f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1"/>
        <v>0</v>
      </c>
      <c r="U22" s="25">
        <f t="shared" si="1"/>
        <v>0</v>
      </c>
      <c r="V22" s="25">
        <f t="shared" si="1"/>
        <v>0</v>
      </c>
      <c r="W22" s="25">
        <f t="shared" si="1"/>
        <v>0</v>
      </c>
      <c r="X22" s="25">
        <f t="shared" si="1"/>
        <v>0</v>
      </c>
      <c r="Y22" s="25">
        <f t="shared" si="1"/>
        <v>0</v>
      </c>
      <c r="Z22" s="25">
        <f t="shared" si="1"/>
        <v>0</v>
      </c>
      <c r="AA22" s="25">
        <f t="shared" si="1"/>
        <v>0</v>
      </c>
      <c r="AB22" s="25">
        <f t="shared" si="1"/>
        <v>0</v>
      </c>
    </row>
    <row r="23" spans="1:1774" s="52" customFormat="1" hidden="1" x14ac:dyDescent="0.35">
      <c r="A23" s="34"/>
      <c r="C23" s="124"/>
      <c r="E23" s="35">
        <v>3.5</v>
      </c>
      <c r="F23" s="35">
        <v>0.15</v>
      </c>
      <c r="G23" s="35">
        <v>0.1</v>
      </c>
      <c r="H23" s="36">
        <v>0.5</v>
      </c>
      <c r="I23" s="25">
        <f t="shared" ref="I23:AB23" si="2">(I9*(1+$E23+$F23)*(1-$G23)*$H23)</f>
        <v>0</v>
      </c>
      <c r="J23" s="25">
        <f t="shared" si="2"/>
        <v>0</v>
      </c>
      <c r="K23" s="25">
        <f t="shared" si="2"/>
        <v>0</v>
      </c>
      <c r="L23" s="25">
        <f t="shared" si="2"/>
        <v>0</v>
      </c>
      <c r="M23" s="25">
        <f t="shared" si="2"/>
        <v>0</v>
      </c>
      <c r="N23" s="25">
        <f t="shared" si="2"/>
        <v>0</v>
      </c>
      <c r="O23" s="25">
        <f t="shared" si="2"/>
        <v>0</v>
      </c>
      <c r="P23" s="25">
        <f t="shared" si="2"/>
        <v>0</v>
      </c>
      <c r="Q23" s="25">
        <f t="shared" si="2"/>
        <v>0</v>
      </c>
      <c r="R23" s="25">
        <f t="shared" si="2"/>
        <v>0</v>
      </c>
      <c r="S23" s="25">
        <f t="shared" si="2"/>
        <v>0</v>
      </c>
      <c r="T23" s="25">
        <f t="shared" si="2"/>
        <v>0</v>
      </c>
      <c r="U23" s="25">
        <f t="shared" si="2"/>
        <v>0</v>
      </c>
      <c r="V23" s="25">
        <f t="shared" si="2"/>
        <v>0</v>
      </c>
      <c r="W23" s="25">
        <f t="shared" si="2"/>
        <v>0</v>
      </c>
      <c r="X23" s="25">
        <f t="shared" si="2"/>
        <v>0</v>
      </c>
      <c r="Y23" s="25">
        <f t="shared" si="2"/>
        <v>0</v>
      </c>
      <c r="Z23" s="25">
        <f t="shared" si="2"/>
        <v>0</v>
      </c>
      <c r="AA23" s="25">
        <f t="shared" si="2"/>
        <v>0</v>
      </c>
      <c r="AB23" s="25">
        <f t="shared" si="2"/>
        <v>0</v>
      </c>
    </row>
    <row r="24" spans="1:1774" s="52" customFormat="1" hidden="1" x14ac:dyDescent="0.35">
      <c r="A24" s="34"/>
      <c r="C24" s="124"/>
      <c r="E24" s="35">
        <v>2.2999999999999998</v>
      </c>
      <c r="F24" s="35">
        <v>0.15</v>
      </c>
      <c r="G24" s="35">
        <v>0.13</v>
      </c>
      <c r="H24" s="36">
        <v>0.5</v>
      </c>
      <c r="I24" s="25">
        <f t="shared" ref="I24:AB24" si="3">(I10*(1+$E24+$F24)*(1-$G24)*$H24)</f>
        <v>0</v>
      </c>
      <c r="J24" s="25">
        <f t="shared" si="3"/>
        <v>0</v>
      </c>
      <c r="K24" s="25">
        <f t="shared" si="3"/>
        <v>0</v>
      </c>
      <c r="L24" s="25">
        <f t="shared" si="3"/>
        <v>0</v>
      </c>
      <c r="M24" s="25">
        <f t="shared" si="3"/>
        <v>0</v>
      </c>
      <c r="N24" s="25">
        <f t="shared" si="3"/>
        <v>0</v>
      </c>
      <c r="O24" s="25">
        <f t="shared" si="3"/>
        <v>0</v>
      </c>
      <c r="P24" s="25">
        <f t="shared" si="3"/>
        <v>0</v>
      </c>
      <c r="Q24" s="25">
        <f t="shared" si="3"/>
        <v>0</v>
      </c>
      <c r="R24" s="25">
        <f t="shared" si="3"/>
        <v>0</v>
      </c>
      <c r="S24" s="25">
        <f t="shared" si="3"/>
        <v>0</v>
      </c>
      <c r="T24" s="25">
        <f t="shared" si="3"/>
        <v>0</v>
      </c>
      <c r="U24" s="25">
        <f t="shared" si="3"/>
        <v>0</v>
      </c>
      <c r="V24" s="25">
        <f t="shared" si="3"/>
        <v>0</v>
      </c>
      <c r="W24" s="25">
        <f t="shared" si="3"/>
        <v>0</v>
      </c>
      <c r="X24" s="25">
        <f t="shared" si="3"/>
        <v>0</v>
      </c>
      <c r="Y24" s="25">
        <f t="shared" si="3"/>
        <v>0</v>
      </c>
      <c r="Z24" s="25">
        <f t="shared" si="3"/>
        <v>0</v>
      </c>
      <c r="AA24" s="25">
        <f t="shared" si="3"/>
        <v>0</v>
      </c>
      <c r="AB24" s="25">
        <f t="shared" si="3"/>
        <v>0</v>
      </c>
    </row>
    <row r="25" spans="1:1774" s="52" customFormat="1" hidden="1" x14ac:dyDescent="0.35">
      <c r="A25" s="34"/>
      <c r="C25" s="124"/>
      <c r="E25" s="35">
        <v>2.2999999999999998</v>
      </c>
      <c r="F25" s="35">
        <v>0.15</v>
      </c>
      <c r="G25" s="35">
        <v>0.13</v>
      </c>
      <c r="H25" s="36">
        <v>0.5</v>
      </c>
      <c r="I25" s="25">
        <f t="shared" ref="I25:AB25" si="4">(I11*(1+$E25+$F25)*(1-$G25)*$H25)</f>
        <v>0</v>
      </c>
      <c r="J25" s="25">
        <f t="shared" si="4"/>
        <v>0</v>
      </c>
      <c r="K25" s="25">
        <f t="shared" si="4"/>
        <v>0</v>
      </c>
      <c r="L25" s="25">
        <f t="shared" si="4"/>
        <v>0</v>
      </c>
      <c r="M25" s="25">
        <f t="shared" si="4"/>
        <v>0</v>
      </c>
      <c r="N25" s="25">
        <f t="shared" si="4"/>
        <v>0</v>
      </c>
      <c r="O25" s="25">
        <f t="shared" si="4"/>
        <v>0</v>
      </c>
      <c r="P25" s="25">
        <f t="shared" si="4"/>
        <v>0</v>
      </c>
      <c r="Q25" s="25">
        <f t="shared" si="4"/>
        <v>0</v>
      </c>
      <c r="R25" s="25">
        <f t="shared" si="4"/>
        <v>0</v>
      </c>
      <c r="S25" s="25">
        <f t="shared" si="4"/>
        <v>0</v>
      </c>
      <c r="T25" s="25">
        <f t="shared" si="4"/>
        <v>0</v>
      </c>
      <c r="U25" s="25">
        <f t="shared" si="4"/>
        <v>0</v>
      </c>
      <c r="V25" s="25">
        <f t="shared" si="4"/>
        <v>0</v>
      </c>
      <c r="W25" s="25">
        <f t="shared" si="4"/>
        <v>0</v>
      </c>
      <c r="X25" s="25">
        <f t="shared" si="4"/>
        <v>0</v>
      </c>
      <c r="Y25" s="25">
        <f t="shared" si="4"/>
        <v>0</v>
      </c>
      <c r="Z25" s="25">
        <f t="shared" si="4"/>
        <v>0</v>
      </c>
      <c r="AA25" s="25">
        <f t="shared" si="4"/>
        <v>0</v>
      </c>
      <c r="AB25" s="25">
        <f t="shared" si="4"/>
        <v>0</v>
      </c>
    </row>
    <row r="26" spans="1:1774" s="52" customFormat="1" hidden="1" x14ac:dyDescent="0.35">
      <c r="A26" s="34"/>
      <c r="C26" s="124"/>
      <c r="E26" s="35">
        <v>3.5</v>
      </c>
      <c r="F26" s="35">
        <v>0.15</v>
      </c>
      <c r="G26" s="35">
        <v>0.09</v>
      </c>
      <c r="H26" s="36">
        <v>0.5</v>
      </c>
      <c r="I26" s="25">
        <f t="shared" ref="I26:AB26" si="5">(I12*(1+$E26+$F26)*(1-$G26)*$H26)</f>
        <v>0</v>
      </c>
      <c r="J26" s="25">
        <f t="shared" si="5"/>
        <v>0</v>
      </c>
      <c r="K26" s="25">
        <f t="shared" si="5"/>
        <v>0</v>
      </c>
      <c r="L26" s="25">
        <f t="shared" si="5"/>
        <v>0</v>
      </c>
      <c r="M26" s="25">
        <f t="shared" si="5"/>
        <v>0</v>
      </c>
      <c r="N26" s="25">
        <f t="shared" si="5"/>
        <v>0</v>
      </c>
      <c r="O26" s="25">
        <f t="shared" si="5"/>
        <v>0</v>
      </c>
      <c r="P26" s="25">
        <f t="shared" si="5"/>
        <v>0</v>
      </c>
      <c r="Q26" s="25">
        <f t="shared" si="5"/>
        <v>0</v>
      </c>
      <c r="R26" s="25">
        <f t="shared" si="5"/>
        <v>0</v>
      </c>
      <c r="S26" s="25">
        <f t="shared" si="5"/>
        <v>0</v>
      </c>
      <c r="T26" s="25">
        <f t="shared" si="5"/>
        <v>0</v>
      </c>
      <c r="U26" s="25">
        <f t="shared" si="5"/>
        <v>0</v>
      </c>
      <c r="V26" s="25">
        <f t="shared" si="5"/>
        <v>0</v>
      </c>
      <c r="W26" s="25">
        <f t="shared" si="5"/>
        <v>0</v>
      </c>
      <c r="X26" s="25">
        <f t="shared" si="5"/>
        <v>0</v>
      </c>
      <c r="Y26" s="25">
        <f t="shared" si="5"/>
        <v>0</v>
      </c>
      <c r="Z26" s="25">
        <f t="shared" si="5"/>
        <v>0</v>
      </c>
      <c r="AA26" s="25">
        <f t="shared" si="5"/>
        <v>0</v>
      </c>
      <c r="AB26" s="25">
        <f t="shared" si="5"/>
        <v>0</v>
      </c>
    </row>
    <row r="27" spans="1:1774" s="52" customFormat="1" hidden="1" x14ac:dyDescent="0.35">
      <c r="A27" s="34"/>
      <c r="C27" s="124"/>
      <c r="E27" s="35">
        <v>0</v>
      </c>
      <c r="F27" s="35">
        <v>0.15</v>
      </c>
      <c r="G27" s="35">
        <v>0.9</v>
      </c>
      <c r="H27" s="36">
        <v>0.5</v>
      </c>
      <c r="I27" s="25">
        <f t="shared" ref="I27:AB27" si="6">(I13*(1+$E27+$F27)*(1-$G27)*$H27)</f>
        <v>0</v>
      </c>
      <c r="J27" s="25">
        <f t="shared" si="6"/>
        <v>0</v>
      </c>
      <c r="K27" s="25">
        <f t="shared" si="6"/>
        <v>0</v>
      </c>
      <c r="L27" s="25">
        <f t="shared" si="6"/>
        <v>0</v>
      </c>
      <c r="M27" s="25">
        <f t="shared" si="6"/>
        <v>0</v>
      </c>
      <c r="N27" s="25">
        <f t="shared" si="6"/>
        <v>0</v>
      </c>
      <c r="O27" s="25">
        <f t="shared" si="6"/>
        <v>0</v>
      </c>
      <c r="P27" s="25">
        <f t="shared" si="6"/>
        <v>0</v>
      </c>
      <c r="Q27" s="25">
        <f t="shared" si="6"/>
        <v>0</v>
      </c>
      <c r="R27" s="25">
        <f t="shared" si="6"/>
        <v>0</v>
      </c>
      <c r="S27" s="25">
        <f t="shared" si="6"/>
        <v>0</v>
      </c>
      <c r="T27" s="25">
        <f t="shared" si="6"/>
        <v>0</v>
      </c>
      <c r="U27" s="25">
        <f t="shared" si="6"/>
        <v>0</v>
      </c>
      <c r="V27" s="25">
        <f t="shared" si="6"/>
        <v>0</v>
      </c>
      <c r="W27" s="25">
        <f t="shared" si="6"/>
        <v>0</v>
      </c>
      <c r="X27" s="25">
        <f t="shared" si="6"/>
        <v>0</v>
      </c>
      <c r="Y27" s="25">
        <f t="shared" si="6"/>
        <v>0</v>
      </c>
      <c r="Z27" s="25">
        <f t="shared" si="6"/>
        <v>0</v>
      </c>
      <c r="AA27" s="25">
        <f t="shared" si="6"/>
        <v>0</v>
      </c>
      <c r="AB27" s="25">
        <f t="shared" si="6"/>
        <v>0</v>
      </c>
    </row>
    <row r="28" spans="1:1774" s="52" customFormat="1" hidden="1" x14ac:dyDescent="0.35">
      <c r="A28" s="34"/>
      <c r="C28" s="124"/>
      <c r="E28" s="35">
        <v>1.5</v>
      </c>
      <c r="F28" s="35">
        <v>0.15</v>
      </c>
      <c r="G28" s="35">
        <v>0.9</v>
      </c>
      <c r="H28" s="36">
        <v>0.5</v>
      </c>
      <c r="I28" s="25">
        <f t="shared" ref="I28:AB28" si="7">(I14*(1+$E28+$F28)*(1-$G28)*$H28)</f>
        <v>0</v>
      </c>
      <c r="J28" s="25">
        <f t="shared" si="7"/>
        <v>0</v>
      </c>
      <c r="K28" s="25">
        <f t="shared" si="7"/>
        <v>0</v>
      </c>
      <c r="L28" s="25">
        <f t="shared" si="7"/>
        <v>0</v>
      </c>
      <c r="M28" s="25">
        <f t="shared" si="7"/>
        <v>0</v>
      </c>
      <c r="N28" s="25">
        <f t="shared" si="7"/>
        <v>0</v>
      </c>
      <c r="O28" s="25">
        <f t="shared" si="7"/>
        <v>0</v>
      </c>
      <c r="P28" s="25">
        <f t="shared" si="7"/>
        <v>0</v>
      </c>
      <c r="Q28" s="25">
        <f t="shared" si="7"/>
        <v>0</v>
      </c>
      <c r="R28" s="25">
        <f t="shared" si="7"/>
        <v>0</v>
      </c>
      <c r="S28" s="25">
        <f t="shared" si="7"/>
        <v>0</v>
      </c>
      <c r="T28" s="25">
        <f t="shared" si="7"/>
        <v>0</v>
      </c>
      <c r="U28" s="25">
        <f t="shared" si="7"/>
        <v>0</v>
      </c>
      <c r="V28" s="25">
        <f t="shared" si="7"/>
        <v>0</v>
      </c>
      <c r="W28" s="25">
        <f t="shared" si="7"/>
        <v>0</v>
      </c>
      <c r="X28" s="25">
        <f t="shared" si="7"/>
        <v>0</v>
      </c>
      <c r="Y28" s="25">
        <f t="shared" si="7"/>
        <v>0</v>
      </c>
      <c r="Z28" s="25">
        <f t="shared" si="7"/>
        <v>0</v>
      </c>
      <c r="AA28" s="25">
        <f t="shared" si="7"/>
        <v>0</v>
      </c>
      <c r="AB28" s="25">
        <f t="shared" si="7"/>
        <v>0</v>
      </c>
    </row>
    <row r="29" spans="1:1774" s="52" customFormat="1" hidden="1" x14ac:dyDescent="0.35">
      <c r="A29" s="34"/>
      <c r="C29" s="124"/>
      <c r="E29" s="35">
        <v>1.9</v>
      </c>
      <c r="F29" s="35">
        <v>0.15</v>
      </c>
      <c r="G29" s="35">
        <v>0.05</v>
      </c>
      <c r="H29" s="36">
        <v>0.5</v>
      </c>
      <c r="I29" s="25">
        <f t="shared" ref="I29:AB29" si="8">(I15*(1+$E29+$F29)*(1-$G29)*$H29)</f>
        <v>0</v>
      </c>
      <c r="J29" s="25">
        <f t="shared" si="8"/>
        <v>0</v>
      </c>
      <c r="K29" s="25">
        <f t="shared" si="8"/>
        <v>0</v>
      </c>
      <c r="L29" s="25">
        <f t="shared" si="8"/>
        <v>0</v>
      </c>
      <c r="M29" s="25">
        <f t="shared" si="8"/>
        <v>0</v>
      </c>
      <c r="N29" s="25">
        <f t="shared" si="8"/>
        <v>0</v>
      </c>
      <c r="O29" s="25">
        <f t="shared" si="8"/>
        <v>0</v>
      </c>
      <c r="P29" s="25">
        <f t="shared" si="8"/>
        <v>0</v>
      </c>
      <c r="Q29" s="25">
        <f t="shared" si="8"/>
        <v>0</v>
      </c>
      <c r="R29" s="25">
        <f t="shared" si="8"/>
        <v>0</v>
      </c>
      <c r="S29" s="25">
        <f t="shared" si="8"/>
        <v>0</v>
      </c>
      <c r="T29" s="25">
        <f t="shared" si="8"/>
        <v>0</v>
      </c>
      <c r="U29" s="25">
        <f t="shared" si="8"/>
        <v>0</v>
      </c>
      <c r="V29" s="25">
        <f t="shared" si="8"/>
        <v>0</v>
      </c>
      <c r="W29" s="25">
        <f t="shared" si="8"/>
        <v>0</v>
      </c>
      <c r="X29" s="25">
        <f t="shared" si="8"/>
        <v>0</v>
      </c>
      <c r="Y29" s="25">
        <f t="shared" si="8"/>
        <v>0</v>
      </c>
      <c r="Z29" s="25">
        <f t="shared" si="8"/>
        <v>0</v>
      </c>
      <c r="AA29" s="25">
        <f t="shared" si="8"/>
        <v>0</v>
      </c>
      <c r="AB29" s="25">
        <f t="shared" si="8"/>
        <v>0</v>
      </c>
    </row>
    <row r="30" spans="1:1774" s="52" customFormat="1" hidden="1" x14ac:dyDescent="0.35">
      <c r="A30" s="34"/>
      <c r="C30" s="124"/>
      <c r="E30" s="35">
        <v>0.4</v>
      </c>
      <c r="F30" s="35">
        <v>0.15</v>
      </c>
      <c r="G30" s="35">
        <v>0.11</v>
      </c>
      <c r="H30" s="36">
        <v>0.5</v>
      </c>
      <c r="I30" s="25">
        <f t="shared" ref="I30:AB30" si="9">(I16*(1+$E30+$F30)*(1-$G30)*$H30)</f>
        <v>0</v>
      </c>
      <c r="J30" s="25">
        <f t="shared" si="9"/>
        <v>0</v>
      </c>
      <c r="K30" s="25">
        <f t="shared" si="9"/>
        <v>0</v>
      </c>
      <c r="L30" s="25">
        <f t="shared" si="9"/>
        <v>0</v>
      </c>
      <c r="M30" s="25">
        <f t="shared" si="9"/>
        <v>0</v>
      </c>
      <c r="N30" s="25">
        <f t="shared" si="9"/>
        <v>0</v>
      </c>
      <c r="O30" s="25">
        <f t="shared" si="9"/>
        <v>0</v>
      </c>
      <c r="P30" s="25">
        <f t="shared" si="9"/>
        <v>0</v>
      </c>
      <c r="Q30" s="25">
        <f t="shared" si="9"/>
        <v>0</v>
      </c>
      <c r="R30" s="25">
        <f t="shared" si="9"/>
        <v>0</v>
      </c>
      <c r="S30" s="25">
        <f t="shared" si="9"/>
        <v>0</v>
      </c>
      <c r="T30" s="25">
        <f t="shared" si="9"/>
        <v>0</v>
      </c>
      <c r="U30" s="25">
        <f t="shared" si="9"/>
        <v>0</v>
      </c>
      <c r="V30" s="25">
        <f t="shared" si="9"/>
        <v>0</v>
      </c>
      <c r="W30" s="25">
        <f t="shared" si="9"/>
        <v>0</v>
      </c>
      <c r="X30" s="25">
        <f t="shared" si="9"/>
        <v>0</v>
      </c>
      <c r="Y30" s="25">
        <f t="shared" si="9"/>
        <v>0</v>
      </c>
      <c r="Z30" s="25">
        <f t="shared" si="9"/>
        <v>0</v>
      </c>
      <c r="AA30" s="25">
        <f t="shared" si="9"/>
        <v>0</v>
      </c>
      <c r="AB30" s="25">
        <f t="shared" si="9"/>
        <v>0</v>
      </c>
    </row>
    <row r="31" spans="1:1774" s="52" customFormat="1" hidden="1" x14ac:dyDescent="0.35">
      <c r="A31" s="34"/>
      <c r="C31" s="121"/>
    </row>
    <row r="32" spans="1:1774" s="29" customFormat="1" hidden="1" x14ac:dyDescent="0.35">
      <c r="A32" s="122"/>
      <c r="C32" s="123"/>
      <c r="I32" s="29" t="s">
        <v>9</v>
      </c>
      <c r="J32" s="29" t="s">
        <v>10</v>
      </c>
      <c r="K32" s="29" t="s">
        <v>11</v>
      </c>
      <c r="L32" s="29" t="s">
        <v>12</v>
      </c>
      <c r="M32" s="29" t="s">
        <v>13</v>
      </c>
      <c r="N32" s="29" t="s">
        <v>14</v>
      </c>
      <c r="O32" s="29" t="s">
        <v>15</v>
      </c>
      <c r="P32" s="29" t="s">
        <v>16</v>
      </c>
      <c r="Q32" s="29" t="s">
        <v>17</v>
      </c>
      <c r="R32" s="29" t="s">
        <v>18</v>
      </c>
      <c r="S32" s="29" t="s">
        <v>19</v>
      </c>
      <c r="T32" s="29" t="s">
        <v>20</v>
      </c>
      <c r="U32" s="29" t="s">
        <v>21</v>
      </c>
      <c r="V32" s="29" t="s">
        <v>22</v>
      </c>
      <c r="W32" s="29" t="s">
        <v>23</v>
      </c>
      <c r="X32" s="29" t="s">
        <v>24</v>
      </c>
      <c r="Y32" s="29" t="s">
        <v>25</v>
      </c>
      <c r="Z32" s="29" t="s">
        <v>26</v>
      </c>
      <c r="AA32" s="29" t="s">
        <v>27</v>
      </c>
      <c r="AB32" s="29" t="s">
        <v>28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</row>
    <row r="33" spans="1:66" s="44" customFormat="1" ht="18.5" hidden="1" thickBot="1" x14ac:dyDescent="0.45">
      <c r="A33" s="42" t="s">
        <v>93</v>
      </c>
      <c r="C33" s="41"/>
      <c r="D33" s="41"/>
      <c r="E33" s="41"/>
      <c r="F33" s="41"/>
      <c r="G33" s="41"/>
      <c r="H33" s="41"/>
      <c r="I33" s="43">
        <f t="shared" ref="I33:AB33" si="10">SUM(I21:I30)</f>
        <v>0</v>
      </c>
      <c r="J33" s="43">
        <f t="shared" si="10"/>
        <v>0</v>
      </c>
      <c r="K33" s="43">
        <f t="shared" si="10"/>
        <v>0</v>
      </c>
      <c r="L33" s="43">
        <f t="shared" si="10"/>
        <v>0</v>
      </c>
      <c r="M33" s="43">
        <f t="shared" si="10"/>
        <v>0</v>
      </c>
      <c r="N33" s="43">
        <f t="shared" si="10"/>
        <v>0</v>
      </c>
      <c r="O33" s="43">
        <f t="shared" si="10"/>
        <v>0</v>
      </c>
      <c r="P33" s="43">
        <f t="shared" si="10"/>
        <v>0</v>
      </c>
      <c r="Q33" s="43">
        <f t="shared" si="10"/>
        <v>0</v>
      </c>
      <c r="R33" s="43">
        <f t="shared" si="10"/>
        <v>0</v>
      </c>
      <c r="S33" s="43">
        <f t="shared" si="10"/>
        <v>0</v>
      </c>
      <c r="T33" s="43">
        <f t="shared" si="10"/>
        <v>0</v>
      </c>
      <c r="U33" s="43">
        <f t="shared" si="10"/>
        <v>0</v>
      </c>
      <c r="V33" s="43">
        <f t="shared" si="10"/>
        <v>0</v>
      </c>
      <c r="W33" s="43">
        <f t="shared" si="10"/>
        <v>0</v>
      </c>
      <c r="X33" s="43">
        <f t="shared" si="10"/>
        <v>0</v>
      </c>
      <c r="Y33" s="43">
        <f t="shared" si="10"/>
        <v>0</v>
      </c>
      <c r="Z33" s="43">
        <f t="shared" si="10"/>
        <v>0</v>
      </c>
      <c r="AA33" s="43">
        <f t="shared" si="10"/>
        <v>0</v>
      </c>
      <c r="AB33" s="43">
        <f t="shared" si="10"/>
        <v>0</v>
      </c>
    </row>
    <row r="34" spans="1:66" s="52" customFormat="1" hidden="1" x14ac:dyDescent="0.35">
      <c r="A34" s="34"/>
      <c r="C34" s="121"/>
    </row>
    <row r="35" spans="1:66" s="52" customFormat="1" x14ac:dyDescent="0.35">
      <c r="A35" s="34"/>
      <c r="C35" s="121"/>
      <c r="H35" s="25"/>
      <c r="K35" s="25"/>
    </row>
    <row r="36" spans="1:66" s="118" customFormat="1" ht="20" x14ac:dyDescent="0.4">
      <c r="A36" s="182" t="s">
        <v>352</v>
      </c>
      <c r="C36" s="183"/>
    </row>
    <row r="37" spans="1:66" s="52" customFormat="1" x14ac:dyDescent="0.35">
      <c r="F37" s="79"/>
      <c r="G37" s="79"/>
      <c r="H37" s="52" t="s">
        <v>142</v>
      </c>
      <c r="I37" s="52" t="s">
        <v>143</v>
      </c>
      <c r="J37" s="52" t="s">
        <v>144</v>
      </c>
      <c r="K37" s="52" t="s">
        <v>145</v>
      </c>
      <c r="L37" s="52" t="s">
        <v>146</v>
      </c>
      <c r="M37" s="52" t="s">
        <v>147</v>
      </c>
      <c r="N37" s="72" t="s">
        <v>148</v>
      </c>
      <c r="O37" s="52" t="s">
        <v>149</v>
      </c>
      <c r="P37" s="52" t="s">
        <v>150</v>
      </c>
      <c r="Q37" s="52" t="s">
        <v>151</v>
      </c>
      <c r="R37" s="52" t="s">
        <v>152</v>
      </c>
      <c r="S37" s="52" t="s">
        <v>153</v>
      </c>
      <c r="T37" s="52" t="s">
        <v>154</v>
      </c>
      <c r="U37" s="52" t="s">
        <v>155</v>
      </c>
      <c r="V37" s="52" t="s">
        <v>156</v>
      </c>
      <c r="W37" s="52" t="s">
        <v>157</v>
      </c>
      <c r="X37" s="52" t="s">
        <v>158</v>
      </c>
      <c r="Y37" s="52" t="s">
        <v>159</v>
      </c>
      <c r="Z37" s="52" t="s">
        <v>160</v>
      </c>
      <c r="AA37" s="52" t="s">
        <v>161</v>
      </c>
      <c r="AB37" s="52" t="s">
        <v>162</v>
      </c>
      <c r="AC37" s="52" t="s">
        <v>163</v>
      </c>
      <c r="AD37" s="52" t="s">
        <v>164</v>
      </c>
      <c r="AE37" s="52" t="s">
        <v>165</v>
      </c>
      <c r="AF37" s="52" t="s">
        <v>166</v>
      </c>
      <c r="AG37" s="52" t="s">
        <v>167</v>
      </c>
      <c r="AH37" s="52" t="s">
        <v>168</v>
      </c>
      <c r="AI37" s="52" t="s">
        <v>169</v>
      </c>
      <c r="AJ37" s="52" t="s">
        <v>170</v>
      </c>
      <c r="AK37" s="52" t="s">
        <v>171</v>
      </c>
      <c r="AL37" s="52" t="s">
        <v>9</v>
      </c>
      <c r="AM37" s="52" t="s">
        <v>10</v>
      </c>
      <c r="AN37" s="52" t="s">
        <v>11</v>
      </c>
      <c r="AO37" s="52" t="s">
        <v>12</v>
      </c>
      <c r="AP37" s="52" t="s">
        <v>13</v>
      </c>
      <c r="AQ37" s="52" t="s">
        <v>14</v>
      </c>
      <c r="AR37" s="52" t="s">
        <v>15</v>
      </c>
      <c r="AS37" s="52" t="s">
        <v>16</v>
      </c>
      <c r="AT37" s="52" t="s">
        <v>17</v>
      </c>
      <c r="AU37" s="52" t="s">
        <v>18</v>
      </c>
      <c r="AV37" s="52" t="s">
        <v>19</v>
      </c>
      <c r="AW37" s="52" t="s">
        <v>20</v>
      </c>
      <c r="AX37" s="52" t="s">
        <v>21</v>
      </c>
      <c r="AY37" s="52" t="s">
        <v>22</v>
      </c>
      <c r="AZ37" s="52" t="s">
        <v>23</v>
      </c>
      <c r="BA37" s="52" t="s">
        <v>24</v>
      </c>
      <c r="BB37" s="52" t="s">
        <v>25</v>
      </c>
      <c r="BC37" s="52" t="s">
        <v>26</v>
      </c>
      <c r="BD37" s="52" t="s">
        <v>27</v>
      </c>
      <c r="BE37" s="52" t="s">
        <v>28</v>
      </c>
      <c r="BF37" s="52" t="s">
        <v>172</v>
      </c>
      <c r="BG37" s="52" t="s">
        <v>173</v>
      </c>
      <c r="BH37" s="52" t="s">
        <v>174</v>
      </c>
      <c r="BI37" s="52" t="s">
        <v>175</v>
      </c>
      <c r="BJ37" s="52" t="s">
        <v>176</v>
      </c>
      <c r="BK37" s="52" t="s">
        <v>177</v>
      </c>
      <c r="BL37" s="52" t="s">
        <v>178</v>
      </c>
      <c r="BM37" s="52" t="s">
        <v>179</v>
      </c>
      <c r="BN37" s="52" t="s">
        <v>180</v>
      </c>
    </row>
    <row r="39" spans="1:66" s="166" customFormat="1" ht="15.5" x14ac:dyDescent="0.35">
      <c r="A39" s="269" t="s">
        <v>382</v>
      </c>
      <c r="B39" s="165" t="s">
        <v>383</v>
      </c>
      <c r="C39" s="165"/>
      <c r="H39" s="164">
        <f>'DRC - HANPP, Grazing Demand'!H32</f>
        <v>2843679</v>
      </c>
      <c r="I39" s="164">
        <f>'DRC - HANPP, Grazing Demand'!I32</f>
        <v>2711856.5</v>
      </c>
      <c r="J39" s="164">
        <f>'DRC - HANPP, Grazing Demand'!J32</f>
        <v>2599717.5</v>
      </c>
      <c r="K39" s="164">
        <f>'DRC - HANPP, Grazing Demand'!K32</f>
        <v>2525972.4125000001</v>
      </c>
      <c r="L39" s="164">
        <f>'DRC - HANPP, Grazing Demand'!L32</f>
        <v>2296889.3102500001</v>
      </c>
      <c r="M39" s="164">
        <f>'DRC - HANPP, Grazing Demand'!M32</f>
        <v>2402648.36375</v>
      </c>
      <c r="N39" s="164">
        <f>'DRC - HANPP, Grazing Demand'!N32</f>
        <v>2440506.92</v>
      </c>
      <c r="O39" s="164">
        <f>'DRC - HANPP, Grazing Demand'!O32</f>
        <v>2533566.7437499999</v>
      </c>
      <c r="P39" s="164">
        <f>'DRC - HANPP, Grazing Demand'!P32</f>
        <v>2672547.7239999999</v>
      </c>
      <c r="Q39" s="164">
        <f>'DRC - HANPP, Grazing Demand'!Q32</f>
        <v>2943023.22</v>
      </c>
      <c r="R39" s="164">
        <f>'DRC - HANPP, Grazing Demand'!R32</f>
        <v>3006407.4549999996</v>
      </c>
      <c r="S39" s="164">
        <f>'DRC - HANPP, Grazing Demand'!S32</f>
        <v>3070577.7949999999</v>
      </c>
      <c r="T39" s="164">
        <f>'DRC - HANPP, Grazing Demand'!T32</f>
        <v>3137722.15</v>
      </c>
      <c r="U39" s="164">
        <f>'DRC - HANPP, Grazing Demand'!U32</f>
        <v>3204457.9499999997</v>
      </c>
      <c r="V39" s="164">
        <f>'DRC - HANPP, Grazing Demand'!V32</f>
        <v>3245106.2250000001</v>
      </c>
      <c r="W39" s="164">
        <f>'DRC - HANPP, Grazing Demand'!W32</f>
        <v>3273257.5750000002</v>
      </c>
      <c r="X39" s="164">
        <f>'DRC - HANPP, Grazing Demand'!X32</f>
        <v>3274835.65</v>
      </c>
      <c r="Y39" s="164">
        <f>'DRC - HANPP, Grazing Demand'!Y32</f>
        <v>3256149.5750000002</v>
      </c>
      <c r="Z39" s="164">
        <f>'DRC - HANPP, Grazing Demand'!Z32</f>
        <v>3275261.75</v>
      </c>
      <c r="AA39" s="164">
        <f>'DRC - HANPP, Grazing Demand'!AA32</f>
        <v>3292541.55</v>
      </c>
      <c r="AB39" s="164">
        <f>'DRC - HANPP, Grazing Demand'!AB32</f>
        <v>3348413.25</v>
      </c>
      <c r="AC39" s="164">
        <f>'DRC - HANPP, Grazing Demand'!AC32</f>
        <v>3405875.75</v>
      </c>
      <c r="AD39" s="164">
        <f>'DRC - HANPP, Grazing Demand'!AD32</f>
        <v>3451679.45</v>
      </c>
      <c r="AE39" s="164">
        <f>'DRC - HANPP, Grazing Demand'!AE32</f>
        <v>3506217.25</v>
      </c>
      <c r="AF39" s="164">
        <f>'DRC - HANPP, Grazing Demand'!AF32</f>
        <v>3600837.2075</v>
      </c>
      <c r="AG39" s="164">
        <f>'DRC - HANPP, Grazing Demand'!AG32</f>
        <v>3744722.4649999999</v>
      </c>
      <c r="AH39" s="164">
        <f>'DRC - HANPP, Grazing Demand'!AH32</f>
        <v>3895479.4274999998</v>
      </c>
      <c r="AI39" s="164">
        <f>'DRC - HANPP, Grazing Demand'!AI32</f>
        <v>4039153.0575000001</v>
      </c>
      <c r="AJ39" s="164">
        <f>'DRC - HANPP, Grazing Demand'!AJ32</f>
        <v>4202848.7575000003</v>
      </c>
      <c r="AK39" s="164">
        <f>'DRC - HANPP, Grazing Demand'!AK32</f>
        <v>4367919.5149999997</v>
      </c>
      <c r="AL39" s="164">
        <f>'DRC - HANPP, Grazing Demand'!AL32</f>
        <v>4089507.4649999999</v>
      </c>
      <c r="AM39" s="164">
        <f>'DRC - HANPP, Grazing Demand'!AM32</f>
        <v>4175109.4374999995</v>
      </c>
      <c r="AN39" s="164">
        <f>'DRC - HANPP, Grazing Demand'!AN32</f>
        <v>3931709.5289999996</v>
      </c>
      <c r="AO39" s="164">
        <f>'DRC - HANPP, Grazing Demand'!AO32</f>
        <v>3834423.1972500002</v>
      </c>
      <c r="AP39" s="164">
        <f>'DRC - HANPP, Grazing Demand'!AP32</f>
        <v>3798991.585</v>
      </c>
      <c r="AQ39" s="164">
        <f>'DRC - HANPP, Grazing Demand'!AQ32</f>
        <v>3710424.7940000002</v>
      </c>
      <c r="AR39" s="164">
        <f>'DRC - HANPP, Grazing Demand'!AR32</f>
        <v>3859756.1467500003</v>
      </c>
      <c r="AS39" s="164">
        <f>'DRC - HANPP, Grazing Demand'!AS32</f>
        <v>3493623.8887500004</v>
      </c>
      <c r="AT39" s="164">
        <f>'DRC - HANPP, Grazing Demand'!AT32</f>
        <v>3311779.0035000001</v>
      </c>
      <c r="AU39" s="164">
        <f>'DRC - HANPP, Grazing Demand'!AU32</f>
        <v>3232267.5837500002</v>
      </c>
      <c r="AV39" s="164">
        <f>'DRC - HANPP, Grazing Demand'!AV32</f>
        <v>3154045.2610000004</v>
      </c>
      <c r="AW39" s="164">
        <f>'DRC - HANPP, Grazing Demand'!AW32</f>
        <v>3072705.0965</v>
      </c>
      <c r="AX39" s="164">
        <f>'DRC - HANPP, Grazing Demand'!AX32</f>
        <v>3069995.3104999997</v>
      </c>
      <c r="AY39" s="164">
        <f>'DRC - HANPP, Grazing Demand'!AY32</f>
        <v>3067525.5470000003</v>
      </c>
      <c r="AZ39" s="164">
        <f>'DRC - HANPP, Grazing Demand'!AZ32</f>
        <v>3070326.42</v>
      </c>
      <c r="BA39" s="164">
        <f>'DRC - HANPP, Grazing Demand'!BA32</f>
        <v>3070392.4349999996</v>
      </c>
      <c r="BB39" s="164">
        <f>'DRC - HANPP, Grazing Demand'!BB32</f>
        <v>3070752.45</v>
      </c>
      <c r="BC39" s="164">
        <f>'DRC - HANPP, Grazing Demand'!BC32</f>
        <v>3072712.7974999999</v>
      </c>
      <c r="BD39" s="164">
        <f>'DRC - HANPP, Grazing Demand'!BD32</f>
        <v>3072944.4850000003</v>
      </c>
      <c r="BE39" s="164">
        <f>'DRC - HANPP, Grazing Demand'!BE32</f>
        <v>3072872.9607500001</v>
      </c>
      <c r="BF39" s="164">
        <f>'DRC - HANPP, Grazing Demand'!BF32</f>
        <v>3071483.5442499998</v>
      </c>
      <c r="BG39" s="164">
        <f>'DRC - HANPP, Grazing Demand'!BG32</f>
        <v>3324544.6630000002</v>
      </c>
      <c r="BH39" s="164">
        <f>'DRC - HANPP, Grazing Demand'!BH32</f>
        <v>3419470.2987500001</v>
      </c>
      <c r="BI39" s="164">
        <f>'DRC - HANPP, Grazing Demand'!BI32</f>
        <v>3429233.5192499994</v>
      </c>
      <c r="BJ39" s="164">
        <f>'DRC - HANPP, Grazing Demand'!BJ32</f>
        <v>3532647.8452499998</v>
      </c>
      <c r="BK39" s="164">
        <f>'DRC - HANPP, Grazing Demand'!BK32</f>
        <v>3598127.7412499995</v>
      </c>
      <c r="BL39" s="164">
        <f>'DRC - HANPP, Grazing Demand'!BL32</f>
        <v>3663358.6377499998</v>
      </c>
      <c r="BM39" s="164">
        <f>'DRC - HANPP, Grazing Demand'!BM32</f>
        <v>3774016.0819999995</v>
      </c>
      <c r="BN39" s="164">
        <f>'DRC - HANPP, Grazing Demand'!BN32</f>
        <v>3893412.9205000005</v>
      </c>
    </row>
    <row r="40" spans="1:66" s="166" customFormat="1" ht="15.5" x14ac:dyDescent="0.35">
      <c r="A40" s="165"/>
      <c r="B40" s="165"/>
      <c r="C40" s="165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</row>
    <row r="41" spans="1:66" s="52" customFormat="1" x14ac:dyDescent="0.35">
      <c r="A41" s="34"/>
      <c r="C41" s="121"/>
    </row>
    <row r="42" spans="1:66" s="154" customFormat="1" ht="15.5" x14ac:dyDescent="0.35">
      <c r="A42" s="244" t="s">
        <v>380</v>
      </c>
      <c r="B42" s="154" t="s">
        <v>381</v>
      </c>
      <c r="C42" s="48"/>
    </row>
    <row r="43" spans="1:66" s="52" customFormat="1" x14ac:dyDescent="0.35">
      <c r="A43" s="245"/>
      <c r="C43" s="121"/>
    </row>
    <row r="44" spans="1:66" s="113" customFormat="1" x14ac:dyDescent="0.35">
      <c r="A44" s="278" t="s">
        <v>378</v>
      </c>
      <c r="B44" s="113" t="s">
        <v>379</v>
      </c>
      <c r="C44" s="178"/>
      <c r="D44" s="178"/>
      <c r="F44" s="178"/>
      <c r="G44" s="134"/>
      <c r="H44" s="180">
        <f>'DRC - HANPP, Fodder Residue'!H64</f>
        <v>638273.21178708004</v>
      </c>
      <c r="I44" s="180">
        <f>'DRC - HANPP, Fodder Residue'!I64</f>
        <v>634615.48355599493</v>
      </c>
      <c r="J44" s="180">
        <f>'DRC - HANPP, Fodder Residue'!J64</f>
        <v>631086.79301299481</v>
      </c>
      <c r="K44" s="180">
        <f>'DRC - HANPP, Fodder Residue'!K64</f>
        <v>642894.41117302491</v>
      </c>
      <c r="L44" s="180">
        <f>'DRC - HANPP, Fodder Residue'!L64</f>
        <v>657673.78307524486</v>
      </c>
      <c r="M44" s="180">
        <f>'DRC - HANPP, Fodder Residue'!M64</f>
        <v>668647.38209646009</v>
      </c>
      <c r="N44" s="180">
        <f>'DRC - HANPP, Fodder Residue'!N64</f>
        <v>690039.4572522901</v>
      </c>
      <c r="O44" s="180">
        <f>'DRC - HANPP, Fodder Residue'!O64</f>
        <v>725366.28482549998</v>
      </c>
      <c r="P44" s="180">
        <f>'DRC - HANPP, Fodder Residue'!P64</f>
        <v>751737.27941550012</v>
      </c>
      <c r="Q44" s="180">
        <f>'DRC - HANPP, Fodder Residue'!Q64</f>
        <v>786002.51117550011</v>
      </c>
      <c r="R44" s="180">
        <f>'DRC - HANPP, Fodder Residue'!R64</f>
        <v>784492.75677750004</v>
      </c>
      <c r="S44" s="180">
        <f>'DRC - HANPP, Fodder Residue'!S64</f>
        <v>807404.86467749986</v>
      </c>
      <c r="T44" s="180">
        <f>'DRC - HANPP, Fodder Residue'!T64</f>
        <v>839114.76055200014</v>
      </c>
      <c r="U44" s="180">
        <f>'DRC - HANPP, Fodder Residue'!U64</f>
        <v>866658.27313380002</v>
      </c>
      <c r="V44" s="180">
        <f>'DRC - HANPP, Fodder Residue'!V64</f>
        <v>890035.72524870024</v>
      </c>
      <c r="W44" s="180">
        <f>'DRC - HANPP, Fodder Residue'!W64</f>
        <v>898466.76770250022</v>
      </c>
      <c r="X44" s="180">
        <f>'DRC - HANPP, Fodder Residue'!X64</f>
        <v>909885.68149500014</v>
      </c>
      <c r="Y44" s="180">
        <f>'DRC - HANPP, Fodder Residue'!Y64</f>
        <v>881826.95285999996</v>
      </c>
      <c r="Z44" s="180">
        <f>'DRC - HANPP, Fodder Residue'!Z64</f>
        <v>931788.42487927503</v>
      </c>
      <c r="AA44" s="180">
        <f>'DRC - HANPP, Fodder Residue'!AA64</f>
        <v>976920.7906882501</v>
      </c>
      <c r="AB44" s="180">
        <f>'DRC - HANPP, Fodder Residue'!AB64</f>
        <v>990092.11251000001</v>
      </c>
      <c r="AC44" s="180">
        <f>'DRC - HANPP, Fodder Residue'!AC64</f>
        <v>1069756.1060835002</v>
      </c>
      <c r="AD44" s="180">
        <f>'DRC - HANPP, Fodder Residue'!AD64</f>
        <v>1106032.6000369501</v>
      </c>
      <c r="AE44" s="180">
        <f>'DRC - HANPP, Fodder Residue'!AE64</f>
        <v>1145004.0582705</v>
      </c>
      <c r="AF44" s="180">
        <f>'DRC - HANPP, Fodder Residue'!AF64</f>
        <v>1188855.5442899999</v>
      </c>
      <c r="AG44" s="180">
        <f>'DRC - HANPP, Fodder Residue'!AG64</f>
        <v>1232566.6359262504</v>
      </c>
      <c r="AH44" s="180">
        <f>'DRC - HANPP, Fodder Residue'!AH64</f>
        <v>1277639.8080374997</v>
      </c>
      <c r="AI44" s="180">
        <f>'DRC - HANPP, Fodder Residue'!AI64</f>
        <v>1323902.2651500001</v>
      </c>
      <c r="AJ44" s="180">
        <f>'DRC - HANPP, Fodder Residue'!AJ64</f>
        <v>1382472.6812849999</v>
      </c>
      <c r="AK44" s="180">
        <f>'DRC - HANPP, Fodder Residue'!AK64</f>
        <v>1454167.2268293002</v>
      </c>
      <c r="AL44" s="180">
        <f>'DRC - HANPP, Fodder Residue'!AL64</f>
        <v>1463360.6980148249</v>
      </c>
      <c r="AM44" s="180">
        <f>'DRC - HANPP, Fodder Residue'!AM64</f>
        <v>1497467.3992107001</v>
      </c>
      <c r="AN44" s="180">
        <f>'DRC - HANPP, Fodder Residue'!AN64</f>
        <v>1488712.6219130999</v>
      </c>
      <c r="AO44" s="180">
        <f>'DRC - HANPP, Fodder Residue'!AO64</f>
        <v>1511050.666218</v>
      </c>
      <c r="AP44" s="180">
        <f>'DRC - HANPP, Fodder Residue'!AP64</f>
        <v>1335263.0568976502</v>
      </c>
      <c r="AQ44" s="180">
        <f>'DRC - HANPP, Fodder Residue'!AQ64</f>
        <v>1344520.5469971003</v>
      </c>
      <c r="AR44" s="180">
        <f>'DRC - HANPP, Fodder Residue'!AR64</f>
        <v>1292723.0114905501</v>
      </c>
      <c r="AS44" s="180">
        <f>'DRC - HANPP, Fodder Residue'!AS64</f>
        <v>1346921.7900354748</v>
      </c>
      <c r="AT44" s="180">
        <f>'DRC - HANPP, Fodder Residue'!AT64</f>
        <v>1309140.1049625</v>
      </c>
      <c r="AU44" s="180">
        <f>'DRC - HANPP, Fodder Residue'!AU64</f>
        <v>1278016.0747114501</v>
      </c>
      <c r="AV44" s="180">
        <f>'DRC - HANPP, Fodder Residue'!AV64</f>
        <v>1243623.11754975</v>
      </c>
      <c r="AW44" s="180">
        <f>'DRC - HANPP, Fodder Residue'!AW64</f>
        <v>1214426.042749125</v>
      </c>
      <c r="AX44" s="180">
        <f>'DRC - HANPP, Fodder Residue'!AX64</f>
        <v>1218751.8579376496</v>
      </c>
      <c r="AY44" s="180">
        <f>'DRC - HANPP, Fodder Residue'!AY64</f>
        <v>1223691.8419752</v>
      </c>
      <c r="AZ44" s="180">
        <f>'DRC - HANPP, Fodder Residue'!AZ64</f>
        <v>1228385.2018338749</v>
      </c>
      <c r="BA44" s="180">
        <f>'DRC - HANPP, Fodder Residue'!BA64</f>
        <v>1241085.2202629247</v>
      </c>
      <c r="BB44" s="180">
        <f>'DRC - HANPP, Fodder Residue'!BB64</f>
        <v>1250728.1432361749</v>
      </c>
      <c r="BC44" s="180">
        <f>'DRC - HANPP, Fodder Residue'!BC64</f>
        <v>1256980.074295575</v>
      </c>
      <c r="BD44" s="180">
        <f>'DRC - HANPP, Fodder Residue'!BD64</f>
        <v>1260285.7471794749</v>
      </c>
      <c r="BE44" s="180">
        <f>'DRC - HANPP, Fodder Residue'!BE64</f>
        <v>1276354.8947274752</v>
      </c>
      <c r="BF44" s="180">
        <f>'DRC - HANPP, Fodder Residue'!BF64</f>
        <v>1284366.7091564999</v>
      </c>
      <c r="BG44" s="180">
        <f>'DRC - HANPP, Fodder Residue'!BG64</f>
        <v>2382748.0465217256</v>
      </c>
      <c r="BH44" s="180">
        <f>'DRC - HANPP, Fodder Residue'!BH64</f>
        <v>2473890.3614148009</v>
      </c>
      <c r="BI44" s="180">
        <f>'DRC - HANPP, Fodder Residue'!BI64</f>
        <v>2576637.1965438002</v>
      </c>
      <c r="BJ44" s="180">
        <f>'DRC - HANPP, Fodder Residue'!BJ64</f>
        <v>2591409.1604616754</v>
      </c>
      <c r="BK44" s="180">
        <f>'DRC - HANPP, Fodder Residue'!BK64</f>
        <v>2590822.0837218002</v>
      </c>
      <c r="BL44" s="180">
        <f>'DRC - HANPP, Fodder Residue'!BL64</f>
        <v>2805451.2243523495</v>
      </c>
      <c r="BM44" s="180">
        <f>'DRC - HANPP, Fodder Residue'!BM64</f>
        <v>2884550.1974352752</v>
      </c>
      <c r="BN44" s="180">
        <f>'DRC - HANPP, Fodder Residue'!BN64</f>
        <v>2962136.0422947747</v>
      </c>
    </row>
    <row r="45" spans="1:66" s="169" customFormat="1" ht="15.5" x14ac:dyDescent="0.35">
      <c r="A45" s="246"/>
      <c r="B45" s="184"/>
      <c r="G45" s="131"/>
    </row>
    <row r="46" spans="1:66" s="113" customFormat="1" x14ac:dyDescent="0.35">
      <c r="A46" s="278" t="s">
        <v>376</v>
      </c>
      <c r="B46" s="113" t="s">
        <v>377</v>
      </c>
      <c r="C46" s="178"/>
      <c r="D46" s="178"/>
      <c r="F46" s="178"/>
      <c r="G46" s="134"/>
      <c r="H46" s="180">
        <f>'DRC - HANPP, Fodder Crops'!H38</f>
        <v>0</v>
      </c>
      <c r="I46" s="180">
        <f>'DRC - HANPP, Fodder Crops'!I38</f>
        <v>0</v>
      </c>
      <c r="J46" s="180">
        <f>'DRC - HANPP, Fodder Crops'!J38</f>
        <v>0</v>
      </c>
      <c r="K46" s="180">
        <f>'DRC - HANPP, Fodder Crops'!K38</f>
        <v>0</v>
      </c>
      <c r="L46" s="180">
        <f>'DRC - HANPP, Fodder Crops'!L38</f>
        <v>0</v>
      </c>
      <c r="M46" s="180">
        <f>'DRC - HANPP, Fodder Crops'!M38</f>
        <v>0</v>
      </c>
      <c r="N46" s="180">
        <f>'DRC - HANPP, Fodder Crops'!N38</f>
        <v>0</v>
      </c>
      <c r="O46" s="180">
        <f>'DRC - HANPP, Fodder Crops'!O38</f>
        <v>0</v>
      </c>
      <c r="P46" s="180">
        <f>'DRC - HANPP, Fodder Crops'!P38</f>
        <v>0</v>
      </c>
      <c r="Q46" s="180">
        <f>'DRC - HANPP, Fodder Crops'!Q38</f>
        <v>0</v>
      </c>
      <c r="R46" s="180">
        <f>'DRC - HANPP, Fodder Crops'!R38</f>
        <v>0</v>
      </c>
      <c r="S46" s="180">
        <f>'DRC - HANPP, Fodder Crops'!S38</f>
        <v>0</v>
      </c>
      <c r="T46" s="180">
        <f>'DRC - HANPP, Fodder Crops'!T38</f>
        <v>0</v>
      </c>
      <c r="U46" s="180">
        <f>'DRC - HANPP, Fodder Crops'!U38</f>
        <v>0</v>
      </c>
      <c r="V46" s="180">
        <f>'DRC - HANPP, Fodder Crops'!V38</f>
        <v>0</v>
      </c>
      <c r="W46" s="180">
        <f>'DRC - HANPP, Fodder Crops'!W38</f>
        <v>0</v>
      </c>
      <c r="X46" s="180">
        <f>'DRC - HANPP, Fodder Crops'!X38</f>
        <v>0</v>
      </c>
      <c r="Y46" s="180">
        <f>'DRC - HANPP, Fodder Crops'!Y38</f>
        <v>0</v>
      </c>
      <c r="Z46" s="180">
        <f>'DRC - HANPP, Fodder Crops'!Z38</f>
        <v>0</v>
      </c>
      <c r="AA46" s="180">
        <f>'DRC - HANPP, Fodder Crops'!AA38</f>
        <v>0</v>
      </c>
      <c r="AB46" s="180">
        <f>'DRC - HANPP, Fodder Crops'!AB38</f>
        <v>0</v>
      </c>
      <c r="AC46" s="180">
        <f>'DRC - HANPP, Fodder Crops'!AC38</f>
        <v>0</v>
      </c>
      <c r="AD46" s="180">
        <f>'DRC - HANPP, Fodder Crops'!AD38</f>
        <v>0</v>
      </c>
      <c r="AE46" s="180">
        <f>'DRC - HANPP, Fodder Crops'!AE38</f>
        <v>0</v>
      </c>
      <c r="AF46" s="180">
        <f>'DRC - HANPP, Fodder Crops'!AF38</f>
        <v>0</v>
      </c>
      <c r="AG46" s="180">
        <f>'DRC - HANPP, Fodder Crops'!AG38</f>
        <v>0</v>
      </c>
      <c r="AH46" s="180">
        <f>'DRC - HANPP, Fodder Crops'!AH38</f>
        <v>0</v>
      </c>
      <c r="AI46" s="180">
        <f>'DRC - HANPP, Fodder Crops'!AI38</f>
        <v>0</v>
      </c>
      <c r="AJ46" s="180">
        <f>'DRC - HANPP, Fodder Crops'!AJ38</f>
        <v>0</v>
      </c>
      <c r="AK46" s="180">
        <f>'DRC - HANPP, Fodder Crops'!AK38</f>
        <v>0</v>
      </c>
      <c r="AL46" s="180">
        <f>'DRC - HANPP, Fodder Crops'!AL38</f>
        <v>0</v>
      </c>
      <c r="AM46" s="180">
        <f>'DRC - HANPP, Fodder Crops'!AM38</f>
        <v>0</v>
      </c>
      <c r="AN46" s="180">
        <f>'DRC - HANPP, Fodder Crops'!AN38</f>
        <v>0</v>
      </c>
      <c r="AO46" s="180">
        <f>'DRC - HANPP, Fodder Crops'!AO38</f>
        <v>0</v>
      </c>
      <c r="AP46" s="180">
        <f>'DRC - HANPP, Fodder Crops'!AP38</f>
        <v>0</v>
      </c>
      <c r="AQ46" s="180">
        <f>'DRC - HANPP, Fodder Crops'!AQ38</f>
        <v>0</v>
      </c>
      <c r="AR46" s="180">
        <f>'DRC - HANPP, Fodder Crops'!AR38</f>
        <v>0</v>
      </c>
      <c r="AS46" s="180">
        <f>'DRC - HANPP, Fodder Crops'!AS38</f>
        <v>0</v>
      </c>
      <c r="AT46" s="180">
        <f>'DRC - HANPP, Fodder Crops'!AT38</f>
        <v>0</v>
      </c>
      <c r="AU46" s="180">
        <f>'DRC - HANPP, Fodder Crops'!AU38</f>
        <v>0</v>
      </c>
      <c r="AV46" s="180">
        <f>'DRC - HANPP, Fodder Crops'!AV38</f>
        <v>0</v>
      </c>
      <c r="AW46" s="180">
        <f>'DRC - HANPP, Fodder Crops'!AW38</f>
        <v>0</v>
      </c>
      <c r="AX46" s="180">
        <f>'DRC - HANPP, Fodder Crops'!AX38</f>
        <v>0</v>
      </c>
      <c r="AY46" s="180">
        <f>'DRC - HANPP, Fodder Crops'!AY38</f>
        <v>0</v>
      </c>
      <c r="AZ46" s="180">
        <f>'DRC - HANPP, Fodder Crops'!AZ38</f>
        <v>0</v>
      </c>
      <c r="BA46" s="180">
        <f>'DRC - HANPP, Fodder Crops'!BA38</f>
        <v>0</v>
      </c>
      <c r="BB46" s="180">
        <f>'DRC - HANPP, Fodder Crops'!BB38</f>
        <v>0</v>
      </c>
      <c r="BC46" s="180">
        <f>'DRC - HANPP, Fodder Crops'!BC38</f>
        <v>0</v>
      </c>
      <c r="BD46" s="180">
        <f>'DRC - HANPP, Fodder Crops'!BD38</f>
        <v>0</v>
      </c>
      <c r="BE46" s="180">
        <f>'DRC - HANPP, Fodder Crops'!BE38</f>
        <v>0</v>
      </c>
      <c r="BF46" s="180">
        <f>'DRC - HANPP, Fodder Crops'!BF38</f>
        <v>0</v>
      </c>
      <c r="BG46" s="180">
        <f>'DRC - HANPP, Fodder Crops'!BG38</f>
        <v>0</v>
      </c>
      <c r="BH46" s="180">
        <f>'DRC - HANPP, Fodder Crops'!BH38</f>
        <v>0</v>
      </c>
      <c r="BI46" s="223" t="s">
        <v>205</v>
      </c>
      <c r="BJ46" s="223" t="s">
        <v>205</v>
      </c>
      <c r="BK46" s="223" t="s">
        <v>205</v>
      </c>
      <c r="BL46" s="223" t="s">
        <v>205</v>
      </c>
      <c r="BM46" s="223" t="s">
        <v>205</v>
      </c>
      <c r="BN46" s="223" t="s">
        <v>205</v>
      </c>
    </row>
    <row r="47" spans="1:66" s="113" customFormat="1" x14ac:dyDescent="0.35">
      <c r="A47" s="128"/>
      <c r="C47" s="121"/>
    </row>
    <row r="48" spans="1:66" s="209" customFormat="1" x14ac:dyDescent="0.35">
      <c r="A48" s="248" t="s">
        <v>385</v>
      </c>
      <c r="B48" s="249" t="s">
        <v>292</v>
      </c>
      <c r="D48" s="250"/>
      <c r="E48" s="251"/>
      <c r="F48" s="252"/>
      <c r="G48" s="253"/>
      <c r="AG48" s="209" t="s">
        <v>384</v>
      </c>
    </row>
    <row r="49" spans="1:66" s="91" customFormat="1" x14ac:dyDescent="0.35">
      <c r="A49" s="247"/>
    </row>
    <row r="50" spans="1:66" s="55" customFormat="1" x14ac:dyDescent="0.35">
      <c r="A50" s="139" t="s">
        <v>350</v>
      </c>
      <c r="B50" s="134" t="s">
        <v>293</v>
      </c>
      <c r="C50" s="134"/>
      <c r="D50" s="26"/>
      <c r="E50" s="26"/>
      <c r="F50" s="26"/>
      <c r="G50" s="26"/>
      <c r="H50" s="163">
        <f>H44+H46</f>
        <v>638273.21178708004</v>
      </c>
      <c r="I50" s="163">
        <f t="shared" ref="I50:BH50" si="11">I44+I46</f>
        <v>634615.48355599493</v>
      </c>
      <c r="J50" s="163">
        <f t="shared" si="11"/>
        <v>631086.79301299481</v>
      </c>
      <c r="K50" s="163">
        <f t="shared" si="11"/>
        <v>642894.41117302491</v>
      </c>
      <c r="L50" s="163">
        <f t="shared" si="11"/>
        <v>657673.78307524486</v>
      </c>
      <c r="M50" s="163">
        <f t="shared" si="11"/>
        <v>668647.38209646009</v>
      </c>
      <c r="N50" s="163">
        <f t="shared" si="11"/>
        <v>690039.4572522901</v>
      </c>
      <c r="O50" s="163">
        <f t="shared" si="11"/>
        <v>725366.28482549998</v>
      </c>
      <c r="P50" s="163">
        <f t="shared" si="11"/>
        <v>751737.27941550012</v>
      </c>
      <c r="Q50" s="163">
        <f t="shared" si="11"/>
        <v>786002.51117550011</v>
      </c>
      <c r="R50" s="163">
        <f t="shared" si="11"/>
        <v>784492.75677750004</v>
      </c>
      <c r="S50" s="163">
        <f t="shared" si="11"/>
        <v>807404.86467749986</v>
      </c>
      <c r="T50" s="163">
        <f t="shared" si="11"/>
        <v>839114.76055200014</v>
      </c>
      <c r="U50" s="163">
        <f t="shared" si="11"/>
        <v>866658.27313380002</v>
      </c>
      <c r="V50" s="163">
        <f t="shared" si="11"/>
        <v>890035.72524870024</v>
      </c>
      <c r="W50" s="163">
        <f t="shared" si="11"/>
        <v>898466.76770250022</v>
      </c>
      <c r="X50" s="163">
        <f t="shared" si="11"/>
        <v>909885.68149500014</v>
      </c>
      <c r="Y50" s="163">
        <f t="shared" si="11"/>
        <v>881826.95285999996</v>
      </c>
      <c r="Z50" s="163">
        <f t="shared" si="11"/>
        <v>931788.42487927503</v>
      </c>
      <c r="AA50" s="163">
        <f t="shared" si="11"/>
        <v>976920.7906882501</v>
      </c>
      <c r="AB50" s="163">
        <f t="shared" si="11"/>
        <v>990092.11251000001</v>
      </c>
      <c r="AC50" s="163">
        <f t="shared" si="11"/>
        <v>1069756.1060835002</v>
      </c>
      <c r="AD50" s="163">
        <f t="shared" si="11"/>
        <v>1106032.6000369501</v>
      </c>
      <c r="AE50" s="163">
        <f t="shared" si="11"/>
        <v>1145004.0582705</v>
      </c>
      <c r="AF50" s="163">
        <f t="shared" si="11"/>
        <v>1188855.5442899999</v>
      </c>
      <c r="AG50" s="163">
        <f t="shared" si="11"/>
        <v>1232566.6359262504</v>
      </c>
      <c r="AH50" s="163">
        <f t="shared" si="11"/>
        <v>1277639.8080374997</v>
      </c>
      <c r="AI50" s="163">
        <f t="shared" si="11"/>
        <v>1323902.2651500001</v>
      </c>
      <c r="AJ50" s="163">
        <f t="shared" si="11"/>
        <v>1382472.6812849999</v>
      </c>
      <c r="AK50" s="163">
        <f t="shared" si="11"/>
        <v>1454167.2268293002</v>
      </c>
      <c r="AL50" s="163">
        <f t="shared" si="11"/>
        <v>1463360.6980148249</v>
      </c>
      <c r="AM50" s="163">
        <f t="shared" si="11"/>
        <v>1497467.3992107001</v>
      </c>
      <c r="AN50" s="163">
        <f t="shared" si="11"/>
        <v>1488712.6219130999</v>
      </c>
      <c r="AO50" s="163">
        <f t="shared" si="11"/>
        <v>1511050.666218</v>
      </c>
      <c r="AP50" s="163">
        <f t="shared" si="11"/>
        <v>1335263.0568976502</v>
      </c>
      <c r="AQ50" s="163">
        <f t="shared" si="11"/>
        <v>1344520.5469971003</v>
      </c>
      <c r="AR50" s="163">
        <f t="shared" si="11"/>
        <v>1292723.0114905501</v>
      </c>
      <c r="AS50" s="163">
        <f t="shared" si="11"/>
        <v>1346921.7900354748</v>
      </c>
      <c r="AT50" s="163">
        <f t="shared" si="11"/>
        <v>1309140.1049625</v>
      </c>
      <c r="AU50" s="163">
        <f t="shared" si="11"/>
        <v>1278016.0747114501</v>
      </c>
      <c r="AV50" s="163">
        <f t="shared" si="11"/>
        <v>1243623.11754975</v>
      </c>
      <c r="AW50" s="163">
        <f t="shared" si="11"/>
        <v>1214426.042749125</v>
      </c>
      <c r="AX50" s="163">
        <f t="shared" si="11"/>
        <v>1218751.8579376496</v>
      </c>
      <c r="AY50" s="163">
        <f t="shared" si="11"/>
        <v>1223691.8419752</v>
      </c>
      <c r="AZ50" s="163">
        <f t="shared" si="11"/>
        <v>1228385.2018338749</v>
      </c>
      <c r="BA50" s="163">
        <f t="shared" si="11"/>
        <v>1241085.2202629247</v>
      </c>
      <c r="BB50" s="163">
        <f t="shared" si="11"/>
        <v>1250728.1432361749</v>
      </c>
      <c r="BC50" s="163">
        <f t="shared" si="11"/>
        <v>1256980.074295575</v>
      </c>
      <c r="BD50" s="163">
        <f t="shared" si="11"/>
        <v>1260285.7471794749</v>
      </c>
      <c r="BE50" s="163">
        <f t="shared" si="11"/>
        <v>1276354.8947274752</v>
      </c>
      <c r="BF50" s="163">
        <f t="shared" si="11"/>
        <v>1284366.7091564999</v>
      </c>
      <c r="BG50" s="163">
        <f t="shared" si="11"/>
        <v>2382748.0465217256</v>
      </c>
      <c r="BH50" s="163">
        <f t="shared" si="11"/>
        <v>2473890.3614148009</v>
      </c>
      <c r="BI50" s="225" t="s">
        <v>242</v>
      </c>
      <c r="BJ50" s="225" t="s">
        <v>242</v>
      </c>
      <c r="BK50" s="225" t="s">
        <v>242</v>
      </c>
      <c r="BL50" s="225" t="s">
        <v>242</v>
      </c>
      <c r="BM50" s="225" t="s">
        <v>242</v>
      </c>
      <c r="BN50" s="225" t="s">
        <v>242</v>
      </c>
    </row>
    <row r="51" spans="1:66" s="52" customFormat="1" x14ac:dyDescent="0.35">
      <c r="A51" s="34"/>
      <c r="B51" s="121"/>
      <c r="C51" s="121"/>
      <c r="BI51" s="53"/>
      <c r="BJ51" s="53"/>
      <c r="BK51" s="53"/>
      <c r="BL51" s="53"/>
      <c r="BM51" s="53"/>
      <c r="BN51" s="53"/>
    </row>
    <row r="52" spans="1:66" s="61" customFormat="1" ht="18.5" thickBot="1" x14ac:dyDescent="0.45">
      <c r="A52" s="42" t="s">
        <v>351</v>
      </c>
      <c r="B52" s="42" t="s">
        <v>112</v>
      </c>
      <c r="C52" s="42"/>
      <c r="D52" s="42"/>
      <c r="E52" s="42"/>
      <c r="F52" s="42"/>
      <c r="G52" s="42"/>
      <c r="H52" s="192">
        <f>IF(H39-H50&gt;0, H39-H50, 0)</f>
        <v>2205405.7882129201</v>
      </c>
      <c r="I52" s="192">
        <f>IF(I39-I50&gt;0, I39-I50, 0)</f>
        <v>2077241.0164440051</v>
      </c>
      <c r="J52" s="192">
        <f t="shared" ref="J52:BH52" si="12">IF(J39-J50&gt;0, J39-J50, 0)</f>
        <v>1968630.7069870052</v>
      </c>
      <c r="K52" s="192">
        <f t="shared" si="12"/>
        <v>1883078.0013269752</v>
      </c>
      <c r="L52" s="192">
        <f t="shared" si="12"/>
        <v>1639215.5271747552</v>
      </c>
      <c r="M52" s="192">
        <f t="shared" si="12"/>
        <v>1734000.9816535399</v>
      </c>
      <c r="N52" s="192">
        <f t="shared" si="12"/>
        <v>1750467.4627477098</v>
      </c>
      <c r="O52" s="192">
        <f t="shared" si="12"/>
        <v>1808200.4589244998</v>
      </c>
      <c r="P52" s="192">
        <f t="shared" si="12"/>
        <v>1920810.4445844998</v>
      </c>
      <c r="Q52" s="192">
        <f t="shared" si="12"/>
        <v>2157020.7088245</v>
      </c>
      <c r="R52" s="192">
        <f t="shared" si="12"/>
        <v>2221914.6982224993</v>
      </c>
      <c r="S52" s="192">
        <f t="shared" si="12"/>
        <v>2263172.9303224999</v>
      </c>
      <c r="T52" s="192">
        <f t="shared" si="12"/>
        <v>2298607.3894479997</v>
      </c>
      <c r="U52" s="192">
        <f t="shared" si="12"/>
        <v>2337799.6768661998</v>
      </c>
      <c r="V52" s="192">
        <f t="shared" si="12"/>
        <v>2355070.4997512996</v>
      </c>
      <c r="W52" s="192">
        <f t="shared" si="12"/>
        <v>2374790.8072974999</v>
      </c>
      <c r="X52" s="192">
        <f t="shared" si="12"/>
        <v>2364949.9685049998</v>
      </c>
      <c r="Y52" s="192">
        <f t="shared" si="12"/>
        <v>2374322.6221400001</v>
      </c>
      <c r="Z52" s="192">
        <f t="shared" si="12"/>
        <v>2343473.3251207247</v>
      </c>
      <c r="AA52" s="192">
        <f t="shared" si="12"/>
        <v>2315620.7593117496</v>
      </c>
      <c r="AB52" s="192">
        <f t="shared" si="12"/>
        <v>2358321.1374900001</v>
      </c>
      <c r="AC52" s="192">
        <f t="shared" si="12"/>
        <v>2336119.6439164998</v>
      </c>
      <c r="AD52" s="192">
        <f t="shared" si="12"/>
        <v>2345646.8499630503</v>
      </c>
      <c r="AE52" s="192">
        <f t="shared" si="12"/>
        <v>2361213.1917295</v>
      </c>
      <c r="AF52" s="192">
        <f t="shared" si="12"/>
        <v>2411981.6632099999</v>
      </c>
      <c r="AG52" s="192">
        <f t="shared" si="12"/>
        <v>2512155.8290737495</v>
      </c>
      <c r="AH52" s="192">
        <f t="shared" si="12"/>
        <v>2617839.6194625003</v>
      </c>
      <c r="AI52" s="192">
        <f t="shared" si="12"/>
        <v>2715250.7923499998</v>
      </c>
      <c r="AJ52" s="192">
        <f t="shared" si="12"/>
        <v>2820376.0762150004</v>
      </c>
      <c r="AK52" s="192">
        <f t="shared" si="12"/>
        <v>2913752.2881706995</v>
      </c>
      <c r="AL52" s="192">
        <f t="shared" si="12"/>
        <v>2626146.7669851752</v>
      </c>
      <c r="AM52" s="192">
        <f t="shared" si="12"/>
        <v>2677642.0382892992</v>
      </c>
      <c r="AN52" s="192">
        <f t="shared" si="12"/>
        <v>2442996.9070868995</v>
      </c>
      <c r="AO52" s="192">
        <f t="shared" si="12"/>
        <v>2323372.5310320002</v>
      </c>
      <c r="AP52" s="192">
        <f t="shared" si="12"/>
        <v>2463728.5281023495</v>
      </c>
      <c r="AQ52" s="192">
        <f t="shared" si="12"/>
        <v>2365904.2470028996</v>
      </c>
      <c r="AR52" s="192">
        <f t="shared" si="12"/>
        <v>2567033.1352594504</v>
      </c>
      <c r="AS52" s="192">
        <f t="shared" si="12"/>
        <v>2146702.0987145258</v>
      </c>
      <c r="AT52" s="192">
        <f t="shared" si="12"/>
        <v>2002638.8985375001</v>
      </c>
      <c r="AU52" s="192">
        <f t="shared" si="12"/>
        <v>1954251.5090385501</v>
      </c>
      <c r="AV52" s="192">
        <f t="shared" si="12"/>
        <v>1910422.1434502504</v>
      </c>
      <c r="AW52" s="192">
        <f t="shared" si="12"/>
        <v>1858279.0537508749</v>
      </c>
      <c r="AX52" s="192">
        <f t="shared" si="12"/>
        <v>1851243.4525623501</v>
      </c>
      <c r="AY52" s="192">
        <f t="shared" si="12"/>
        <v>1843833.7050248003</v>
      </c>
      <c r="AZ52" s="192">
        <f t="shared" si="12"/>
        <v>1841941.218166125</v>
      </c>
      <c r="BA52" s="192">
        <f t="shared" si="12"/>
        <v>1829307.2147370749</v>
      </c>
      <c r="BB52" s="192">
        <f t="shared" si="12"/>
        <v>1820024.3067638252</v>
      </c>
      <c r="BC52" s="192">
        <f t="shared" si="12"/>
        <v>1815732.7232044248</v>
      </c>
      <c r="BD52" s="192">
        <f t="shared" si="12"/>
        <v>1812658.7378205254</v>
      </c>
      <c r="BE52" s="192">
        <f t="shared" si="12"/>
        <v>1796518.0660225248</v>
      </c>
      <c r="BF52" s="192">
        <f t="shared" si="12"/>
        <v>1787116.8350934999</v>
      </c>
      <c r="BG52" s="192">
        <f t="shared" si="12"/>
        <v>941796.61647827458</v>
      </c>
      <c r="BH52" s="192">
        <f t="shared" si="12"/>
        <v>945579.93733519921</v>
      </c>
      <c r="BI52" s="226" t="s">
        <v>242</v>
      </c>
      <c r="BJ52" s="226" t="s">
        <v>242</v>
      </c>
      <c r="BK52" s="226" t="s">
        <v>242</v>
      </c>
      <c r="BL52" s="226" t="s">
        <v>242</v>
      </c>
      <c r="BM52" s="226" t="s">
        <v>242</v>
      </c>
      <c r="BN52" s="226" t="s">
        <v>242</v>
      </c>
    </row>
    <row r="53" spans="1:66" s="52" customFormat="1" ht="15" thickTop="1" x14ac:dyDescent="0.35">
      <c r="A53" s="34"/>
      <c r="C53" s="121"/>
    </row>
    <row r="54" spans="1:66" ht="42.5" x14ac:dyDescent="0.35">
      <c r="A54" s="224" t="s">
        <v>386</v>
      </c>
    </row>
  </sheetData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CFB0-5262-45CB-B338-CF12C2789FC8}">
  <sheetPr>
    <tabColor theme="9" tint="0.59999389629810485"/>
  </sheetPr>
  <dimension ref="A1:BP56"/>
  <sheetViews>
    <sheetView workbookViewId="0">
      <pane xSplit="4" ySplit="1" topLeftCell="E2" activePane="bottomRight" state="frozen"/>
      <selection pane="topRight" activeCell="D1" sqref="D1"/>
      <selection pane="bottomLeft" activeCell="A3" sqref="A3"/>
      <selection pane="bottomRight" activeCell="BI12" sqref="BI12"/>
    </sheetView>
  </sheetViews>
  <sheetFormatPr defaultRowHeight="14" x14ac:dyDescent="0.3"/>
  <cols>
    <col min="1" max="1" width="8.7265625" style="125"/>
    <col min="2" max="3" width="11.08984375" style="125" customWidth="1"/>
    <col min="4" max="4" width="21.453125" style="125" bestFit="1" customWidth="1"/>
    <col min="5" max="5" width="19.1796875" style="206" customWidth="1"/>
    <col min="6" max="7" width="8.7265625" style="125"/>
    <col min="8" max="68" width="10.1796875" style="125" customWidth="1"/>
    <col min="69" max="16384" width="8.7265625" style="125"/>
  </cols>
  <sheetData>
    <row r="1" spans="1:68" s="126" customFormat="1" x14ac:dyDescent="0.3">
      <c r="A1" s="185"/>
      <c r="B1" s="185"/>
      <c r="C1" s="185"/>
      <c r="D1" s="185"/>
      <c r="E1" s="204"/>
      <c r="F1" s="185"/>
      <c r="G1" s="185"/>
      <c r="H1" s="186">
        <v>1961</v>
      </c>
      <c r="I1" s="186">
        <v>1962</v>
      </c>
      <c r="J1" s="186">
        <v>1963</v>
      </c>
      <c r="K1" s="186">
        <v>1964</v>
      </c>
      <c r="L1" s="186">
        <v>1965</v>
      </c>
      <c r="M1" s="186">
        <v>1966</v>
      </c>
      <c r="N1" s="186">
        <v>1967</v>
      </c>
      <c r="O1" s="186">
        <v>1968</v>
      </c>
      <c r="P1" s="186">
        <v>1969</v>
      </c>
      <c r="Q1" s="186">
        <v>1970</v>
      </c>
      <c r="R1" s="186">
        <v>1971</v>
      </c>
      <c r="S1" s="186">
        <v>1972</v>
      </c>
      <c r="T1" s="186">
        <v>1973</v>
      </c>
      <c r="U1" s="186">
        <v>1974</v>
      </c>
      <c r="V1" s="186">
        <v>1975</v>
      </c>
      <c r="W1" s="186">
        <v>1976</v>
      </c>
      <c r="X1" s="186">
        <v>1977</v>
      </c>
      <c r="Y1" s="186">
        <v>1978</v>
      </c>
      <c r="Z1" s="186">
        <v>1979</v>
      </c>
      <c r="AA1" s="186">
        <v>1980</v>
      </c>
      <c r="AB1" s="186">
        <v>1981</v>
      </c>
      <c r="AC1" s="186">
        <v>1982</v>
      </c>
      <c r="AD1" s="186">
        <v>1983</v>
      </c>
      <c r="AE1" s="186">
        <v>1984</v>
      </c>
      <c r="AF1" s="186">
        <v>1985</v>
      </c>
      <c r="AG1" s="186">
        <v>1986</v>
      </c>
      <c r="AH1" s="186">
        <v>1987</v>
      </c>
      <c r="AI1" s="186">
        <v>1988</v>
      </c>
      <c r="AJ1" s="186">
        <v>1989</v>
      </c>
      <c r="AK1" s="186">
        <v>1990</v>
      </c>
      <c r="AL1" s="186">
        <v>1991</v>
      </c>
      <c r="AM1" s="186">
        <v>1992</v>
      </c>
      <c r="AN1" s="186">
        <v>1993</v>
      </c>
      <c r="AO1" s="186">
        <v>1994</v>
      </c>
      <c r="AP1" s="186">
        <v>1995</v>
      </c>
      <c r="AQ1" s="186">
        <v>1996</v>
      </c>
      <c r="AR1" s="186">
        <v>1997</v>
      </c>
      <c r="AS1" s="186">
        <v>1998</v>
      </c>
      <c r="AT1" s="186">
        <v>1999</v>
      </c>
      <c r="AU1" s="186">
        <v>2000</v>
      </c>
      <c r="AV1" s="186">
        <v>2001</v>
      </c>
      <c r="AW1" s="186">
        <v>2002</v>
      </c>
      <c r="AX1" s="186">
        <v>2003</v>
      </c>
      <c r="AY1" s="186">
        <v>2004</v>
      </c>
      <c r="AZ1" s="186">
        <v>2005</v>
      </c>
      <c r="BA1" s="186">
        <v>2006</v>
      </c>
      <c r="BB1" s="186">
        <v>2007</v>
      </c>
      <c r="BC1" s="186">
        <v>2008</v>
      </c>
      <c r="BD1" s="186">
        <v>2009</v>
      </c>
      <c r="BE1" s="186">
        <v>2010</v>
      </c>
      <c r="BF1" s="186">
        <v>2011</v>
      </c>
      <c r="BG1" s="186">
        <v>2012</v>
      </c>
      <c r="BH1" s="186">
        <v>2013</v>
      </c>
      <c r="BI1" s="126">
        <v>2014</v>
      </c>
      <c r="BJ1" s="126">
        <v>2015</v>
      </c>
      <c r="BK1" s="126">
        <v>2016</v>
      </c>
      <c r="BL1" s="126">
        <v>2017</v>
      </c>
      <c r="BM1" s="126">
        <v>2018</v>
      </c>
      <c r="BN1" s="126">
        <v>2019</v>
      </c>
      <c r="BO1" s="126">
        <v>2020</v>
      </c>
      <c r="BP1" s="126">
        <v>2021</v>
      </c>
    </row>
    <row r="2" spans="1:68" x14ac:dyDescent="0.3">
      <c r="A2" s="187"/>
      <c r="B2" s="187"/>
      <c r="C2" s="187"/>
      <c r="D2" s="187"/>
      <c r="E2" s="205"/>
      <c r="F2" s="187"/>
      <c r="G2" s="187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</row>
    <row r="3" spans="1:68" x14ac:dyDescent="0.3">
      <c r="A3" s="187"/>
      <c r="B3" s="189" t="s">
        <v>346</v>
      </c>
      <c r="C3" s="187"/>
      <c r="D3" s="187"/>
      <c r="E3" s="205"/>
      <c r="F3" s="187"/>
      <c r="G3" s="187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</row>
    <row r="4" spans="1:68" x14ac:dyDescent="0.3">
      <c r="A4" s="187"/>
      <c r="B4" s="189"/>
      <c r="C4" s="187"/>
      <c r="D4" s="187"/>
      <c r="E4" s="205"/>
      <c r="F4" s="187"/>
      <c r="G4" s="187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</row>
    <row r="5" spans="1:68" s="52" customFormat="1" ht="14.5" x14ac:dyDescent="0.35">
      <c r="A5" s="52">
        <v>141</v>
      </c>
      <c r="B5" s="52" t="s">
        <v>391</v>
      </c>
      <c r="C5" s="52">
        <v>2600</v>
      </c>
      <c r="D5" s="52" t="s">
        <v>122</v>
      </c>
      <c r="E5" s="52">
        <v>5520</v>
      </c>
      <c r="F5" s="52" t="s">
        <v>78</v>
      </c>
      <c r="G5" s="52" t="s">
        <v>0</v>
      </c>
    </row>
    <row r="6" spans="1:68" s="52" customFormat="1" ht="14.5" x14ac:dyDescent="0.35">
      <c r="A6" s="52">
        <v>120</v>
      </c>
      <c r="B6" s="52" t="s">
        <v>400</v>
      </c>
      <c r="C6" s="52">
        <v>2805</v>
      </c>
      <c r="D6" s="52" t="s">
        <v>409</v>
      </c>
      <c r="E6" s="52">
        <v>5521</v>
      </c>
      <c r="F6" s="52" t="s">
        <v>78</v>
      </c>
      <c r="G6" s="263" t="s">
        <v>77</v>
      </c>
    </row>
    <row r="7" spans="1:68" s="52" customFormat="1" ht="14.5" x14ac:dyDescent="0.35">
      <c r="A7" s="52">
        <v>120</v>
      </c>
      <c r="B7" s="52" t="s">
        <v>400</v>
      </c>
      <c r="C7" s="52">
        <v>2514</v>
      </c>
      <c r="D7" s="52" t="s">
        <v>79</v>
      </c>
      <c r="E7" s="52">
        <v>5521</v>
      </c>
      <c r="F7" s="52" t="s">
        <v>78</v>
      </c>
      <c r="G7" s="263" t="s">
        <v>77</v>
      </c>
    </row>
    <row r="8" spans="1:68" s="52" customFormat="1" ht="14.5" x14ac:dyDescent="0.35">
      <c r="A8" s="52">
        <v>120</v>
      </c>
      <c r="B8" s="52" t="s">
        <v>400</v>
      </c>
      <c r="C8" s="52">
        <v>2520</v>
      </c>
      <c r="D8" s="52" t="s">
        <v>81</v>
      </c>
      <c r="E8" s="52">
        <v>5521</v>
      </c>
      <c r="F8" s="52" t="s">
        <v>78</v>
      </c>
      <c r="G8" s="263" t="s">
        <v>77</v>
      </c>
    </row>
    <row r="9" spans="1:68" s="52" customFormat="1" ht="14.5" x14ac:dyDescent="0.35">
      <c r="A9" s="52">
        <v>120</v>
      </c>
      <c r="B9" s="52" t="s">
        <v>400</v>
      </c>
      <c r="C9" s="52">
        <v>2532</v>
      </c>
      <c r="D9" s="52" t="s">
        <v>410</v>
      </c>
      <c r="E9" s="52">
        <v>5521</v>
      </c>
      <c r="F9" s="52" t="s">
        <v>78</v>
      </c>
      <c r="G9" s="263" t="s">
        <v>77</v>
      </c>
    </row>
    <row r="10" spans="1:68" s="52" customFormat="1" ht="14.5" x14ac:dyDescent="0.35">
      <c r="A10" s="52">
        <v>120</v>
      </c>
      <c r="B10" s="52" t="s">
        <v>400</v>
      </c>
      <c r="C10" s="52">
        <v>2533</v>
      </c>
      <c r="D10" s="52" t="s">
        <v>286</v>
      </c>
      <c r="E10" s="52">
        <v>5521</v>
      </c>
      <c r="F10" s="52" t="s">
        <v>78</v>
      </c>
      <c r="G10" s="263" t="s">
        <v>77</v>
      </c>
    </row>
    <row r="11" spans="1:68" s="52" customFormat="1" ht="14.5" x14ac:dyDescent="0.35">
      <c r="A11" s="52">
        <v>120</v>
      </c>
      <c r="B11" s="52" t="s">
        <v>400</v>
      </c>
      <c r="C11" s="52">
        <v>2536</v>
      </c>
      <c r="D11" s="52" t="s">
        <v>285</v>
      </c>
      <c r="E11" s="52">
        <v>5521</v>
      </c>
      <c r="F11" s="52" t="s">
        <v>78</v>
      </c>
      <c r="G11" s="263" t="s">
        <v>77</v>
      </c>
    </row>
    <row r="14" spans="1:68" x14ac:dyDescent="0.3">
      <c r="B14" s="60" t="s">
        <v>347</v>
      </c>
    </row>
    <row r="15" spans="1:68" x14ac:dyDescent="0.3">
      <c r="B15" s="60"/>
    </row>
    <row r="16" spans="1:68" s="52" customFormat="1" ht="14.5" x14ac:dyDescent="0.35">
      <c r="A16" s="52">
        <v>141</v>
      </c>
      <c r="B16" s="52" t="s">
        <v>391</v>
      </c>
      <c r="C16" s="52">
        <v>2590</v>
      </c>
      <c r="D16" s="52" t="s">
        <v>317</v>
      </c>
      <c r="E16" s="52">
        <v>5520</v>
      </c>
      <c r="F16" s="52" t="s">
        <v>78</v>
      </c>
      <c r="G16" s="52" t="s">
        <v>0</v>
      </c>
    </row>
    <row r="17" spans="1:68" s="52" customFormat="1" ht="14.5" x14ac:dyDescent="0.35">
      <c r="A17" s="52">
        <v>141</v>
      </c>
      <c r="B17" s="52" t="s">
        <v>391</v>
      </c>
      <c r="C17" s="52">
        <v>2594</v>
      </c>
      <c r="D17" s="52" t="s">
        <v>123</v>
      </c>
      <c r="E17" s="52">
        <v>5520</v>
      </c>
      <c r="F17" s="52" t="s">
        <v>78</v>
      </c>
      <c r="G17" s="52" t="s">
        <v>0</v>
      </c>
    </row>
    <row r="18" spans="1:68" s="52" customFormat="1" ht="14.5" x14ac:dyDescent="0.35">
      <c r="A18" s="52">
        <v>141</v>
      </c>
      <c r="B18" s="52" t="s">
        <v>391</v>
      </c>
      <c r="C18" s="52">
        <v>2598</v>
      </c>
      <c r="D18" s="52" t="s">
        <v>358</v>
      </c>
      <c r="E18" s="52">
        <v>5520</v>
      </c>
      <c r="F18" s="52" t="s">
        <v>78</v>
      </c>
      <c r="G18" s="52" t="s">
        <v>0</v>
      </c>
    </row>
    <row r="19" spans="1:68" s="52" customFormat="1" ht="14.5" x14ac:dyDescent="0.35">
      <c r="A19" s="52">
        <v>141</v>
      </c>
      <c r="B19" s="52" t="s">
        <v>391</v>
      </c>
      <c r="C19" s="52">
        <v>2558</v>
      </c>
      <c r="D19" s="52" t="s">
        <v>395</v>
      </c>
      <c r="E19" s="52">
        <v>5520</v>
      </c>
      <c r="F19" s="52" t="s">
        <v>78</v>
      </c>
      <c r="G19" s="52" t="s">
        <v>0</v>
      </c>
    </row>
    <row r="20" spans="1:68" s="52" customFormat="1" ht="14.5" x14ac:dyDescent="0.35"/>
    <row r="21" spans="1:68" s="52" customFormat="1" ht="14.5" x14ac:dyDescent="0.35">
      <c r="A21" s="52">
        <v>120</v>
      </c>
      <c r="B21" s="52" t="s">
        <v>400</v>
      </c>
      <c r="C21" s="52">
        <v>2600</v>
      </c>
      <c r="D21" s="52" t="s">
        <v>122</v>
      </c>
      <c r="E21" s="52">
        <v>5520</v>
      </c>
      <c r="F21" s="52" t="s">
        <v>78</v>
      </c>
      <c r="G21" s="52" t="s">
        <v>0</v>
      </c>
    </row>
    <row r="22" spans="1:68" s="52" customFormat="1" ht="14.5" x14ac:dyDescent="0.35">
      <c r="A22" s="52">
        <v>120</v>
      </c>
      <c r="B22" s="52" t="s">
        <v>400</v>
      </c>
      <c r="C22" s="52">
        <v>2594</v>
      </c>
      <c r="D22" s="52" t="s">
        <v>123</v>
      </c>
      <c r="E22" s="52">
        <v>5520</v>
      </c>
      <c r="F22" s="52" t="s">
        <v>78</v>
      </c>
      <c r="G22" s="52" t="s">
        <v>0</v>
      </c>
    </row>
    <row r="23" spans="1:68" s="52" customFormat="1" ht="14.5" x14ac:dyDescent="0.35">
      <c r="A23" s="52">
        <v>120</v>
      </c>
      <c r="B23" s="52" t="s">
        <v>400</v>
      </c>
      <c r="C23" s="52">
        <v>2591</v>
      </c>
      <c r="D23" s="52" t="s">
        <v>124</v>
      </c>
      <c r="E23" s="52">
        <v>5520</v>
      </c>
      <c r="F23" s="52" t="s">
        <v>78</v>
      </c>
      <c r="G23" s="52" t="s">
        <v>0</v>
      </c>
    </row>
    <row r="24" spans="1:68" s="52" customFormat="1" ht="14.5" x14ac:dyDescent="0.35">
      <c r="A24" s="52">
        <v>120</v>
      </c>
      <c r="B24" s="52" t="s">
        <v>400</v>
      </c>
      <c r="C24" s="52">
        <v>2598</v>
      </c>
      <c r="D24" s="52" t="s">
        <v>358</v>
      </c>
      <c r="E24" s="52">
        <v>5520</v>
      </c>
      <c r="F24" s="52" t="s">
        <v>78</v>
      </c>
      <c r="G24" s="52" t="s">
        <v>0</v>
      </c>
    </row>
    <row r="25" spans="1:68" s="52" customFormat="1" ht="14.5" x14ac:dyDescent="0.35">
      <c r="A25" s="52">
        <v>120</v>
      </c>
      <c r="B25" s="52" t="s">
        <v>400</v>
      </c>
      <c r="C25" s="52">
        <v>2590</v>
      </c>
      <c r="D25" s="52" t="s">
        <v>317</v>
      </c>
      <c r="E25" s="52">
        <v>5520</v>
      </c>
      <c r="F25" s="52" t="s">
        <v>78</v>
      </c>
      <c r="G25" s="52" t="s">
        <v>0</v>
      </c>
    </row>
    <row r="26" spans="1:68" s="52" customFormat="1" ht="14.5" x14ac:dyDescent="0.35">
      <c r="A26" s="52">
        <v>120</v>
      </c>
      <c r="B26" s="52" t="s">
        <v>400</v>
      </c>
      <c r="C26" s="52">
        <v>2913</v>
      </c>
      <c r="D26" s="52" t="s">
        <v>8</v>
      </c>
      <c r="E26" s="52">
        <v>5520</v>
      </c>
      <c r="F26" s="52" t="s">
        <v>78</v>
      </c>
      <c r="G26" s="52" t="s">
        <v>0</v>
      </c>
    </row>
    <row r="29" spans="1:68" x14ac:dyDescent="0.3">
      <c r="B29" s="125" t="s">
        <v>311</v>
      </c>
      <c r="E29" s="9" t="s">
        <v>318</v>
      </c>
      <c r="F29" s="9" t="s">
        <v>319</v>
      </c>
      <c r="G29" s="121"/>
    </row>
    <row r="30" spans="1:68" x14ac:dyDescent="0.3">
      <c r="G30" s="131"/>
    </row>
    <row r="31" spans="1:68" ht="14.5" x14ac:dyDescent="0.35">
      <c r="D31" s="52" t="s">
        <v>317</v>
      </c>
      <c r="E31" s="203">
        <v>0.68</v>
      </c>
      <c r="F31" s="190">
        <f>1-E31</f>
        <v>0.31999999999999995</v>
      </c>
      <c r="G31" s="131"/>
      <c r="H31" s="125">
        <f>H16*$F31</f>
        <v>0</v>
      </c>
      <c r="I31" s="125">
        <f t="shared" ref="I31:BP31" si="0">I16*$F31</f>
        <v>0</v>
      </c>
      <c r="J31" s="125">
        <f t="shared" si="0"/>
        <v>0</v>
      </c>
      <c r="K31" s="125">
        <f t="shared" si="0"/>
        <v>0</v>
      </c>
      <c r="L31" s="125">
        <f t="shared" si="0"/>
        <v>0</v>
      </c>
      <c r="M31" s="125">
        <f t="shared" si="0"/>
        <v>0</v>
      </c>
      <c r="N31" s="125">
        <f t="shared" si="0"/>
        <v>0</v>
      </c>
      <c r="O31" s="125">
        <f t="shared" si="0"/>
        <v>0</v>
      </c>
      <c r="P31" s="125">
        <f t="shared" si="0"/>
        <v>0</v>
      </c>
      <c r="Q31" s="125">
        <f t="shared" si="0"/>
        <v>0</v>
      </c>
      <c r="R31" s="125">
        <f t="shared" si="0"/>
        <v>0</v>
      </c>
      <c r="S31" s="125">
        <f t="shared" si="0"/>
        <v>0</v>
      </c>
      <c r="T31" s="125">
        <f t="shared" si="0"/>
        <v>0</v>
      </c>
      <c r="U31" s="125">
        <f t="shared" si="0"/>
        <v>0</v>
      </c>
      <c r="V31" s="125">
        <f t="shared" si="0"/>
        <v>0</v>
      </c>
      <c r="W31" s="125">
        <f t="shared" si="0"/>
        <v>0</v>
      </c>
      <c r="X31" s="125">
        <f t="shared" si="0"/>
        <v>0</v>
      </c>
      <c r="Y31" s="125">
        <f t="shared" si="0"/>
        <v>0</v>
      </c>
      <c r="Z31" s="125">
        <f t="shared" si="0"/>
        <v>0</v>
      </c>
      <c r="AA31" s="125">
        <f t="shared" si="0"/>
        <v>0</v>
      </c>
      <c r="AB31" s="125">
        <f t="shared" si="0"/>
        <v>0</v>
      </c>
      <c r="AC31" s="125">
        <f t="shared" si="0"/>
        <v>0</v>
      </c>
      <c r="AD31" s="125">
        <f t="shared" si="0"/>
        <v>0</v>
      </c>
      <c r="AE31" s="125">
        <f t="shared" si="0"/>
        <v>0</v>
      </c>
      <c r="AF31" s="125">
        <f t="shared" si="0"/>
        <v>0</v>
      </c>
      <c r="AG31" s="125">
        <f t="shared" si="0"/>
        <v>0</v>
      </c>
      <c r="AH31" s="125">
        <f t="shared" si="0"/>
        <v>0</v>
      </c>
      <c r="AI31" s="125">
        <f t="shared" si="0"/>
        <v>0</v>
      </c>
      <c r="AJ31" s="125">
        <f t="shared" si="0"/>
        <v>0</v>
      </c>
      <c r="AK31" s="125">
        <f t="shared" si="0"/>
        <v>0</v>
      </c>
      <c r="AL31" s="125">
        <f t="shared" si="0"/>
        <v>0</v>
      </c>
      <c r="AM31" s="125">
        <f t="shared" si="0"/>
        <v>0</v>
      </c>
      <c r="AN31" s="125">
        <f t="shared" si="0"/>
        <v>0</v>
      </c>
      <c r="AO31" s="125">
        <f t="shared" si="0"/>
        <v>0</v>
      </c>
      <c r="AP31" s="125">
        <f t="shared" si="0"/>
        <v>0</v>
      </c>
      <c r="AQ31" s="125">
        <f t="shared" si="0"/>
        <v>0</v>
      </c>
      <c r="AR31" s="125">
        <f t="shared" si="0"/>
        <v>0</v>
      </c>
      <c r="AS31" s="125">
        <f t="shared" si="0"/>
        <v>0</v>
      </c>
      <c r="AT31" s="125">
        <f t="shared" si="0"/>
        <v>0</v>
      </c>
      <c r="AU31" s="125">
        <f t="shared" si="0"/>
        <v>0</v>
      </c>
      <c r="AV31" s="125">
        <f t="shared" si="0"/>
        <v>0</v>
      </c>
      <c r="AW31" s="125">
        <f t="shared" si="0"/>
        <v>0</v>
      </c>
      <c r="AX31" s="125">
        <f t="shared" si="0"/>
        <v>0</v>
      </c>
      <c r="AY31" s="125">
        <f t="shared" si="0"/>
        <v>0</v>
      </c>
      <c r="AZ31" s="125">
        <f t="shared" si="0"/>
        <v>0</v>
      </c>
      <c r="BA31" s="125">
        <f t="shared" si="0"/>
        <v>0</v>
      </c>
      <c r="BB31" s="125">
        <f t="shared" si="0"/>
        <v>0</v>
      </c>
      <c r="BC31" s="125">
        <f t="shared" si="0"/>
        <v>0</v>
      </c>
      <c r="BD31" s="125">
        <f t="shared" si="0"/>
        <v>0</v>
      </c>
      <c r="BE31" s="125">
        <f t="shared" si="0"/>
        <v>0</v>
      </c>
      <c r="BF31" s="125">
        <f t="shared" si="0"/>
        <v>0</v>
      </c>
      <c r="BG31" s="125">
        <f t="shared" si="0"/>
        <v>0</v>
      </c>
      <c r="BH31" s="125">
        <f t="shared" si="0"/>
        <v>0</v>
      </c>
      <c r="BI31" s="125">
        <f t="shared" si="0"/>
        <v>0</v>
      </c>
      <c r="BJ31" s="125">
        <f t="shared" si="0"/>
        <v>0</v>
      </c>
      <c r="BK31" s="125">
        <f t="shared" si="0"/>
        <v>0</v>
      </c>
      <c r="BL31" s="125">
        <f t="shared" si="0"/>
        <v>0</v>
      </c>
      <c r="BM31" s="125">
        <f t="shared" si="0"/>
        <v>0</v>
      </c>
      <c r="BN31" s="125">
        <f t="shared" si="0"/>
        <v>0</v>
      </c>
      <c r="BO31" s="125">
        <f t="shared" si="0"/>
        <v>0</v>
      </c>
      <c r="BP31" s="125">
        <f t="shared" si="0"/>
        <v>0</v>
      </c>
    </row>
    <row r="32" spans="1:68" ht="14.5" x14ac:dyDescent="0.35">
      <c r="A32" s="188"/>
      <c r="B32" s="188"/>
      <c r="C32" s="188"/>
      <c r="D32" s="52" t="s">
        <v>123</v>
      </c>
      <c r="E32" s="207">
        <v>0.04</v>
      </c>
      <c r="F32" s="190">
        <f>1-E32</f>
        <v>0.96</v>
      </c>
      <c r="G32" s="188"/>
      <c r="H32" s="125">
        <f t="shared" ref="H32:BP32" si="1">H17*$F32</f>
        <v>0</v>
      </c>
      <c r="I32" s="125">
        <f t="shared" si="1"/>
        <v>0</v>
      </c>
      <c r="J32" s="125">
        <f t="shared" si="1"/>
        <v>0</v>
      </c>
      <c r="K32" s="125">
        <f t="shared" si="1"/>
        <v>0</v>
      </c>
      <c r="L32" s="125">
        <f t="shared" si="1"/>
        <v>0</v>
      </c>
      <c r="M32" s="125">
        <f t="shared" si="1"/>
        <v>0</v>
      </c>
      <c r="N32" s="125">
        <f t="shared" si="1"/>
        <v>0</v>
      </c>
      <c r="O32" s="125">
        <f t="shared" si="1"/>
        <v>0</v>
      </c>
      <c r="P32" s="125">
        <f t="shared" si="1"/>
        <v>0</v>
      </c>
      <c r="Q32" s="125">
        <f t="shared" si="1"/>
        <v>0</v>
      </c>
      <c r="R32" s="125">
        <f t="shared" si="1"/>
        <v>0</v>
      </c>
      <c r="S32" s="125">
        <f t="shared" si="1"/>
        <v>0</v>
      </c>
      <c r="T32" s="125">
        <f t="shared" si="1"/>
        <v>0</v>
      </c>
      <c r="U32" s="125">
        <f t="shared" si="1"/>
        <v>0</v>
      </c>
      <c r="V32" s="125">
        <f t="shared" si="1"/>
        <v>0</v>
      </c>
      <c r="W32" s="125">
        <f t="shared" si="1"/>
        <v>0</v>
      </c>
      <c r="X32" s="125">
        <f t="shared" si="1"/>
        <v>0</v>
      </c>
      <c r="Y32" s="125">
        <f t="shared" si="1"/>
        <v>0</v>
      </c>
      <c r="Z32" s="125">
        <f t="shared" si="1"/>
        <v>0</v>
      </c>
      <c r="AA32" s="125">
        <f t="shared" si="1"/>
        <v>0</v>
      </c>
      <c r="AB32" s="125">
        <f t="shared" si="1"/>
        <v>0</v>
      </c>
      <c r="AC32" s="125">
        <f t="shared" si="1"/>
        <v>0</v>
      </c>
      <c r="AD32" s="125">
        <f t="shared" si="1"/>
        <v>0</v>
      </c>
      <c r="AE32" s="125">
        <f t="shared" si="1"/>
        <v>0</v>
      </c>
      <c r="AF32" s="125">
        <f t="shared" si="1"/>
        <v>0</v>
      </c>
      <c r="AG32" s="125">
        <f t="shared" si="1"/>
        <v>0</v>
      </c>
      <c r="AH32" s="125">
        <f t="shared" si="1"/>
        <v>0</v>
      </c>
      <c r="AI32" s="125">
        <f t="shared" si="1"/>
        <v>0</v>
      </c>
      <c r="AJ32" s="125">
        <f t="shared" si="1"/>
        <v>0</v>
      </c>
      <c r="AK32" s="125">
        <f t="shared" si="1"/>
        <v>0</v>
      </c>
      <c r="AL32" s="125">
        <f t="shared" si="1"/>
        <v>0</v>
      </c>
      <c r="AM32" s="125">
        <f t="shared" si="1"/>
        <v>0</v>
      </c>
      <c r="AN32" s="125">
        <f t="shared" si="1"/>
        <v>0</v>
      </c>
      <c r="AO32" s="125">
        <f t="shared" si="1"/>
        <v>0</v>
      </c>
      <c r="AP32" s="125">
        <f t="shared" si="1"/>
        <v>0</v>
      </c>
      <c r="AQ32" s="125">
        <f t="shared" si="1"/>
        <v>0</v>
      </c>
      <c r="AR32" s="125">
        <f t="shared" si="1"/>
        <v>0</v>
      </c>
      <c r="AS32" s="125">
        <f t="shared" si="1"/>
        <v>0</v>
      </c>
      <c r="AT32" s="125">
        <f t="shared" si="1"/>
        <v>0</v>
      </c>
      <c r="AU32" s="125">
        <f t="shared" si="1"/>
        <v>0</v>
      </c>
      <c r="AV32" s="125">
        <f t="shared" si="1"/>
        <v>0</v>
      </c>
      <c r="AW32" s="125">
        <f t="shared" si="1"/>
        <v>0</v>
      </c>
      <c r="AX32" s="125">
        <f t="shared" si="1"/>
        <v>0</v>
      </c>
      <c r="AY32" s="125">
        <f t="shared" si="1"/>
        <v>0</v>
      </c>
      <c r="AZ32" s="125">
        <f t="shared" si="1"/>
        <v>0</v>
      </c>
      <c r="BA32" s="125">
        <f t="shared" si="1"/>
        <v>0</v>
      </c>
      <c r="BB32" s="125">
        <f t="shared" si="1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"/>
        <v>0</v>
      </c>
      <c r="BG32" s="125">
        <f t="shared" si="1"/>
        <v>0</v>
      </c>
      <c r="BH32" s="125">
        <f t="shared" si="1"/>
        <v>0</v>
      </c>
      <c r="BI32" s="125">
        <f t="shared" si="1"/>
        <v>0</v>
      </c>
      <c r="BJ32" s="125">
        <f t="shared" si="1"/>
        <v>0</v>
      </c>
      <c r="BK32" s="125">
        <f t="shared" si="1"/>
        <v>0</v>
      </c>
      <c r="BL32" s="125">
        <f t="shared" si="1"/>
        <v>0</v>
      </c>
      <c r="BM32" s="125">
        <f t="shared" si="1"/>
        <v>0</v>
      </c>
      <c r="BN32" s="125">
        <f t="shared" si="1"/>
        <v>0</v>
      </c>
      <c r="BO32" s="125">
        <f t="shared" si="1"/>
        <v>0</v>
      </c>
      <c r="BP32" s="125">
        <f t="shared" si="1"/>
        <v>0</v>
      </c>
    </row>
    <row r="33" spans="1:68" ht="14.5" x14ac:dyDescent="0.35">
      <c r="A33" s="188"/>
      <c r="B33" s="188"/>
      <c r="C33" s="188"/>
      <c r="D33" s="52" t="s">
        <v>358</v>
      </c>
      <c r="E33" s="207">
        <v>0.04</v>
      </c>
      <c r="F33" s="190">
        <f>1-E33</f>
        <v>0.96</v>
      </c>
      <c r="G33" s="188"/>
      <c r="H33" s="125">
        <f t="shared" ref="H33:BP33" si="2">H18*$F33</f>
        <v>0</v>
      </c>
      <c r="I33" s="125">
        <f t="shared" si="2"/>
        <v>0</v>
      </c>
      <c r="J33" s="125">
        <f t="shared" si="2"/>
        <v>0</v>
      </c>
      <c r="K33" s="125">
        <f t="shared" si="2"/>
        <v>0</v>
      </c>
      <c r="L33" s="125">
        <f t="shared" si="2"/>
        <v>0</v>
      </c>
      <c r="M33" s="125">
        <f t="shared" si="2"/>
        <v>0</v>
      </c>
      <c r="N33" s="125">
        <f t="shared" si="2"/>
        <v>0</v>
      </c>
      <c r="O33" s="125">
        <f t="shared" si="2"/>
        <v>0</v>
      </c>
      <c r="P33" s="125">
        <f t="shared" si="2"/>
        <v>0</v>
      </c>
      <c r="Q33" s="125">
        <f t="shared" si="2"/>
        <v>0</v>
      </c>
      <c r="R33" s="125">
        <f t="shared" si="2"/>
        <v>0</v>
      </c>
      <c r="S33" s="125">
        <f t="shared" si="2"/>
        <v>0</v>
      </c>
      <c r="T33" s="125">
        <f t="shared" si="2"/>
        <v>0</v>
      </c>
      <c r="U33" s="125">
        <f t="shared" si="2"/>
        <v>0</v>
      </c>
      <c r="V33" s="125">
        <f t="shared" si="2"/>
        <v>0</v>
      </c>
      <c r="W33" s="125">
        <f t="shared" si="2"/>
        <v>0</v>
      </c>
      <c r="X33" s="125">
        <f t="shared" si="2"/>
        <v>0</v>
      </c>
      <c r="Y33" s="125">
        <f t="shared" si="2"/>
        <v>0</v>
      </c>
      <c r="Z33" s="125">
        <f t="shared" si="2"/>
        <v>0</v>
      </c>
      <c r="AA33" s="125">
        <f t="shared" si="2"/>
        <v>0</v>
      </c>
      <c r="AB33" s="125">
        <f t="shared" si="2"/>
        <v>0</v>
      </c>
      <c r="AC33" s="125">
        <f t="shared" si="2"/>
        <v>0</v>
      </c>
      <c r="AD33" s="125">
        <f t="shared" si="2"/>
        <v>0</v>
      </c>
      <c r="AE33" s="125">
        <f t="shared" si="2"/>
        <v>0</v>
      </c>
      <c r="AF33" s="125">
        <f t="shared" si="2"/>
        <v>0</v>
      </c>
      <c r="AG33" s="125">
        <f t="shared" si="2"/>
        <v>0</v>
      </c>
      <c r="AH33" s="125">
        <f t="shared" si="2"/>
        <v>0</v>
      </c>
      <c r="AI33" s="125">
        <f t="shared" si="2"/>
        <v>0</v>
      </c>
      <c r="AJ33" s="125">
        <f t="shared" si="2"/>
        <v>0</v>
      </c>
      <c r="AK33" s="125">
        <f t="shared" si="2"/>
        <v>0</v>
      </c>
      <c r="AL33" s="125">
        <f t="shared" si="2"/>
        <v>0</v>
      </c>
      <c r="AM33" s="125">
        <f t="shared" si="2"/>
        <v>0</v>
      </c>
      <c r="AN33" s="125">
        <f t="shared" si="2"/>
        <v>0</v>
      </c>
      <c r="AO33" s="125">
        <f t="shared" si="2"/>
        <v>0</v>
      </c>
      <c r="AP33" s="125">
        <f t="shared" si="2"/>
        <v>0</v>
      </c>
      <c r="AQ33" s="125">
        <f t="shared" si="2"/>
        <v>0</v>
      </c>
      <c r="AR33" s="125">
        <f t="shared" si="2"/>
        <v>0</v>
      </c>
      <c r="AS33" s="125">
        <f t="shared" si="2"/>
        <v>0</v>
      </c>
      <c r="AT33" s="125">
        <f t="shared" si="2"/>
        <v>0</v>
      </c>
      <c r="AU33" s="125">
        <f t="shared" si="2"/>
        <v>0</v>
      </c>
      <c r="AV33" s="125">
        <f t="shared" si="2"/>
        <v>0</v>
      </c>
      <c r="AW33" s="125">
        <f t="shared" si="2"/>
        <v>0</v>
      </c>
      <c r="AX33" s="125">
        <f t="shared" si="2"/>
        <v>0</v>
      </c>
      <c r="AY33" s="125">
        <f t="shared" si="2"/>
        <v>0</v>
      </c>
      <c r="AZ33" s="125">
        <f t="shared" si="2"/>
        <v>0</v>
      </c>
      <c r="BA33" s="125">
        <f t="shared" si="2"/>
        <v>0</v>
      </c>
      <c r="BB33" s="125">
        <f t="shared" si="2"/>
        <v>0</v>
      </c>
      <c r="BC33" s="125">
        <f t="shared" si="2"/>
        <v>0</v>
      </c>
      <c r="BD33" s="125">
        <f t="shared" si="2"/>
        <v>0</v>
      </c>
      <c r="BE33" s="125">
        <f t="shared" si="2"/>
        <v>0</v>
      </c>
      <c r="BF33" s="125">
        <f t="shared" si="2"/>
        <v>0</v>
      </c>
      <c r="BG33" s="125">
        <f t="shared" si="2"/>
        <v>0</v>
      </c>
      <c r="BH33" s="125">
        <f t="shared" si="2"/>
        <v>0</v>
      </c>
      <c r="BI33" s="125">
        <f t="shared" si="2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2"/>
        <v>0</v>
      </c>
      <c r="BN33" s="125">
        <f t="shared" si="2"/>
        <v>0</v>
      </c>
      <c r="BO33" s="125">
        <f t="shared" si="2"/>
        <v>0</v>
      </c>
      <c r="BP33" s="125">
        <f t="shared" si="2"/>
        <v>0</v>
      </c>
    </row>
    <row r="34" spans="1:68" ht="14.5" x14ac:dyDescent="0.35">
      <c r="A34" s="188"/>
      <c r="B34" s="188"/>
      <c r="C34" s="188"/>
      <c r="D34" s="52" t="s">
        <v>395</v>
      </c>
      <c r="E34" s="207">
        <v>5.2699999999999997E-2</v>
      </c>
      <c r="F34" s="190">
        <f>1-E34</f>
        <v>0.94730000000000003</v>
      </c>
      <c r="G34" s="188"/>
      <c r="H34" s="125">
        <f t="shared" ref="H34:BP34" si="3">H19*$F34</f>
        <v>0</v>
      </c>
      <c r="I34" s="125">
        <f t="shared" si="3"/>
        <v>0</v>
      </c>
      <c r="J34" s="125">
        <f t="shared" si="3"/>
        <v>0</v>
      </c>
      <c r="K34" s="125">
        <f t="shared" si="3"/>
        <v>0</v>
      </c>
      <c r="L34" s="125">
        <f t="shared" si="3"/>
        <v>0</v>
      </c>
      <c r="M34" s="125">
        <f t="shared" si="3"/>
        <v>0</v>
      </c>
      <c r="N34" s="125">
        <f t="shared" si="3"/>
        <v>0</v>
      </c>
      <c r="O34" s="125">
        <f t="shared" si="3"/>
        <v>0</v>
      </c>
      <c r="P34" s="125">
        <f t="shared" si="3"/>
        <v>0</v>
      </c>
      <c r="Q34" s="125">
        <f t="shared" si="3"/>
        <v>0</v>
      </c>
      <c r="R34" s="125">
        <f t="shared" si="3"/>
        <v>0</v>
      </c>
      <c r="S34" s="125">
        <f t="shared" si="3"/>
        <v>0</v>
      </c>
      <c r="T34" s="125">
        <f t="shared" si="3"/>
        <v>0</v>
      </c>
      <c r="U34" s="125">
        <f t="shared" si="3"/>
        <v>0</v>
      </c>
      <c r="V34" s="125">
        <f t="shared" si="3"/>
        <v>0</v>
      </c>
      <c r="W34" s="125">
        <f t="shared" si="3"/>
        <v>0</v>
      </c>
      <c r="X34" s="125">
        <f t="shared" si="3"/>
        <v>0</v>
      </c>
      <c r="Y34" s="125">
        <f t="shared" si="3"/>
        <v>0</v>
      </c>
      <c r="Z34" s="125">
        <f t="shared" si="3"/>
        <v>0</v>
      </c>
      <c r="AA34" s="125">
        <f t="shared" si="3"/>
        <v>0</v>
      </c>
      <c r="AB34" s="125">
        <f t="shared" si="3"/>
        <v>0</v>
      </c>
      <c r="AC34" s="125">
        <f t="shared" si="3"/>
        <v>0</v>
      </c>
      <c r="AD34" s="125">
        <f t="shared" si="3"/>
        <v>0</v>
      </c>
      <c r="AE34" s="125">
        <f t="shared" si="3"/>
        <v>0</v>
      </c>
      <c r="AF34" s="125">
        <f t="shared" si="3"/>
        <v>0</v>
      </c>
      <c r="AG34" s="125">
        <f t="shared" si="3"/>
        <v>0</v>
      </c>
      <c r="AH34" s="125">
        <f t="shared" si="3"/>
        <v>0</v>
      </c>
      <c r="AI34" s="125">
        <f t="shared" si="3"/>
        <v>0</v>
      </c>
      <c r="AJ34" s="125">
        <f t="shared" si="3"/>
        <v>0</v>
      </c>
      <c r="AK34" s="125">
        <f t="shared" si="3"/>
        <v>0</v>
      </c>
      <c r="AL34" s="125">
        <f t="shared" si="3"/>
        <v>0</v>
      </c>
      <c r="AM34" s="125">
        <f t="shared" si="3"/>
        <v>0</v>
      </c>
      <c r="AN34" s="125">
        <f t="shared" si="3"/>
        <v>0</v>
      </c>
      <c r="AO34" s="125">
        <f t="shared" si="3"/>
        <v>0</v>
      </c>
      <c r="AP34" s="125">
        <f t="shared" si="3"/>
        <v>0</v>
      </c>
      <c r="AQ34" s="125">
        <f t="shared" si="3"/>
        <v>0</v>
      </c>
      <c r="AR34" s="125">
        <f t="shared" si="3"/>
        <v>0</v>
      </c>
      <c r="AS34" s="125">
        <f t="shared" si="3"/>
        <v>0</v>
      </c>
      <c r="AT34" s="125">
        <f t="shared" si="3"/>
        <v>0</v>
      </c>
      <c r="AU34" s="125">
        <f t="shared" si="3"/>
        <v>0</v>
      </c>
      <c r="AV34" s="125">
        <f t="shared" si="3"/>
        <v>0</v>
      </c>
      <c r="AW34" s="125">
        <f t="shared" si="3"/>
        <v>0</v>
      </c>
      <c r="AX34" s="125">
        <f t="shared" si="3"/>
        <v>0</v>
      </c>
      <c r="AY34" s="125">
        <f t="shared" si="3"/>
        <v>0</v>
      </c>
      <c r="AZ34" s="125">
        <f t="shared" si="3"/>
        <v>0</v>
      </c>
      <c r="BA34" s="125">
        <f t="shared" si="3"/>
        <v>0</v>
      </c>
      <c r="BB34" s="125">
        <f t="shared" si="3"/>
        <v>0</v>
      </c>
      <c r="BC34" s="125">
        <f t="shared" si="3"/>
        <v>0</v>
      </c>
      <c r="BD34" s="125">
        <f t="shared" si="3"/>
        <v>0</v>
      </c>
      <c r="BE34" s="125">
        <f t="shared" si="3"/>
        <v>0</v>
      </c>
      <c r="BF34" s="125">
        <f t="shared" si="3"/>
        <v>0</v>
      </c>
      <c r="BG34" s="125">
        <f t="shared" si="3"/>
        <v>0</v>
      </c>
      <c r="BH34" s="125">
        <f t="shared" si="3"/>
        <v>0</v>
      </c>
      <c r="BI34" s="125">
        <f t="shared" si="3"/>
        <v>0</v>
      </c>
      <c r="BJ34" s="125">
        <f t="shared" si="3"/>
        <v>0</v>
      </c>
      <c r="BK34" s="125">
        <f t="shared" si="3"/>
        <v>0</v>
      </c>
      <c r="BL34" s="125">
        <f t="shared" si="3"/>
        <v>0</v>
      </c>
      <c r="BM34" s="125">
        <f t="shared" si="3"/>
        <v>0</v>
      </c>
      <c r="BN34" s="125">
        <f t="shared" si="3"/>
        <v>0</v>
      </c>
      <c r="BO34" s="125">
        <f t="shared" si="3"/>
        <v>0</v>
      </c>
      <c r="BP34" s="125">
        <f t="shared" si="3"/>
        <v>0</v>
      </c>
    </row>
    <row r="36" spans="1:68" s="60" customFormat="1" x14ac:dyDescent="0.3">
      <c r="B36" s="60" t="s">
        <v>349</v>
      </c>
      <c r="E36" s="208"/>
      <c r="H36" s="60">
        <f t="shared" ref="H36:AM36" si="4">SUM(H31:H34)</f>
        <v>0</v>
      </c>
      <c r="I36" s="60">
        <f t="shared" si="4"/>
        <v>0</v>
      </c>
      <c r="J36" s="60">
        <f t="shared" si="4"/>
        <v>0</v>
      </c>
      <c r="K36" s="60">
        <f t="shared" si="4"/>
        <v>0</v>
      </c>
      <c r="L36" s="60">
        <f t="shared" si="4"/>
        <v>0</v>
      </c>
      <c r="M36" s="60">
        <f t="shared" si="4"/>
        <v>0</v>
      </c>
      <c r="N36" s="60">
        <f t="shared" si="4"/>
        <v>0</v>
      </c>
      <c r="O36" s="60">
        <f t="shared" si="4"/>
        <v>0</v>
      </c>
      <c r="P36" s="60">
        <f t="shared" si="4"/>
        <v>0</v>
      </c>
      <c r="Q36" s="60">
        <f t="shared" si="4"/>
        <v>0</v>
      </c>
      <c r="R36" s="60">
        <f t="shared" si="4"/>
        <v>0</v>
      </c>
      <c r="S36" s="60">
        <f t="shared" si="4"/>
        <v>0</v>
      </c>
      <c r="T36" s="60">
        <f t="shared" si="4"/>
        <v>0</v>
      </c>
      <c r="U36" s="60">
        <f t="shared" si="4"/>
        <v>0</v>
      </c>
      <c r="V36" s="60">
        <f t="shared" si="4"/>
        <v>0</v>
      </c>
      <c r="W36" s="60">
        <f t="shared" si="4"/>
        <v>0</v>
      </c>
      <c r="X36" s="60">
        <f t="shared" si="4"/>
        <v>0</v>
      </c>
      <c r="Y36" s="60">
        <f t="shared" si="4"/>
        <v>0</v>
      </c>
      <c r="Z36" s="60">
        <f t="shared" si="4"/>
        <v>0</v>
      </c>
      <c r="AA36" s="60">
        <f t="shared" si="4"/>
        <v>0</v>
      </c>
      <c r="AB36" s="60">
        <f t="shared" si="4"/>
        <v>0</v>
      </c>
      <c r="AC36" s="60">
        <f t="shared" si="4"/>
        <v>0</v>
      </c>
      <c r="AD36" s="60">
        <f t="shared" si="4"/>
        <v>0</v>
      </c>
      <c r="AE36" s="60">
        <f t="shared" si="4"/>
        <v>0</v>
      </c>
      <c r="AF36" s="60">
        <f t="shared" si="4"/>
        <v>0</v>
      </c>
      <c r="AG36" s="60">
        <f t="shared" si="4"/>
        <v>0</v>
      </c>
      <c r="AH36" s="60">
        <f t="shared" si="4"/>
        <v>0</v>
      </c>
      <c r="AI36" s="60">
        <f t="shared" si="4"/>
        <v>0</v>
      </c>
      <c r="AJ36" s="60">
        <f t="shared" si="4"/>
        <v>0</v>
      </c>
      <c r="AK36" s="60">
        <f t="shared" si="4"/>
        <v>0</v>
      </c>
      <c r="AL36" s="60">
        <f t="shared" si="4"/>
        <v>0</v>
      </c>
      <c r="AM36" s="60">
        <f t="shared" si="4"/>
        <v>0</v>
      </c>
      <c r="AN36" s="60">
        <f t="shared" ref="AN36:BP36" si="5">SUM(AN31:AN34)</f>
        <v>0</v>
      </c>
      <c r="AO36" s="60">
        <f t="shared" si="5"/>
        <v>0</v>
      </c>
      <c r="AP36" s="60">
        <f t="shared" si="5"/>
        <v>0</v>
      </c>
      <c r="AQ36" s="60">
        <f t="shared" si="5"/>
        <v>0</v>
      </c>
      <c r="AR36" s="60">
        <f t="shared" si="5"/>
        <v>0</v>
      </c>
      <c r="AS36" s="60">
        <f t="shared" si="5"/>
        <v>0</v>
      </c>
      <c r="AT36" s="60">
        <f t="shared" si="5"/>
        <v>0</v>
      </c>
      <c r="AU36" s="60">
        <f t="shared" si="5"/>
        <v>0</v>
      </c>
      <c r="AV36" s="60">
        <f t="shared" si="5"/>
        <v>0</v>
      </c>
      <c r="AW36" s="60">
        <f t="shared" si="5"/>
        <v>0</v>
      </c>
      <c r="AX36" s="60">
        <f t="shared" si="5"/>
        <v>0</v>
      </c>
      <c r="AY36" s="60">
        <f t="shared" si="5"/>
        <v>0</v>
      </c>
      <c r="AZ36" s="60">
        <f t="shared" si="5"/>
        <v>0</v>
      </c>
      <c r="BA36" s="60">
        <f t="shared" si="5"/>
        <v>0</v>
      </c>
      <c r="BB36" s="60">
        <f t="shared" si="5"/>
        <v>0</v>
      </c>
      <c r="BC36" s="60">
        <f t="shared" si="5"/>
        <v>0</v>
      </c>
      <c r="BD36" s="60">
        <f t="shared" si="5"/>
        <v>0</v>
      </c>
      <c r="BE36" s="60">
        <f t="shared" si="5"/>
        <v>0</v>
      </c>
      <c r="BF36" s="60">
        <f t="shared" si="5"/>
        <v>0</v>
      </c>
      <c r="BG36" s="60">
        <f t="shared" si="5"/>
        <v>0</v>
      </c>
      <c r="BH36" s="60">
        <f t="shared" si="5"/>
        <v>0</v>
      </c>
      <c r="BI36" s="60">
        <f t="shared" si="5"/>
        <v>0</v>
      </c>
      <c r="BJ36" s="60">
        <f t="shared" si="5"/>
        <v>0</v>
      </c>
      <c r="BK36" s="60">
        <f t="shared" si="5"/>
        <v>0</v>
      </c>
      <c r="BL36" s="60">
        <f t="shared" si="5"/>
        <v>0</v>
      </c>
      <c r="BM36" s="60">
        <f t="shared" si="5"/>
        <v>0</v>
      </c>
      <c r="BN36" s="60">
        <f t="shared" si="5"/>
        <v>0</v>
      </c>
      <c r="BO36" s="60">
        <f t="shared" si="5"/>
        <v>0</v>
      </c>
      <c r="BP36" s="60">
        <f t="shared" si="5"/>
        <v>0</v>
      </c>
    </row>
    <row r="37" spans="1:68" x14ac:dyDescent="0.3">
      <c r="A37" s="60"/>
    </row>
    <row r="38" spans="1:68" s="60" customFormat="1" x14ac:dyDescent="0.3">
      <c r="B38" s="60" t="s">
        <v>348</v>
      </c>
      <c r="E38" s="208"/>
      <c r="F38" s="191">
        <v>0.5</v>
      </c>
      <c r="H38" s="60">
        <f>H36*$F38</f>
        <v>0</v>
      </c>
      <c r="I38" s="60">
        <f t="shared" ref="I38:BP38" si="6">I36*$F38</f>
        <v>0</v>
      </c>
      <c r="J38" s="60">
        <f t="shared" si="6"/>
        <v>0</v>
      </c>
      <c r="K38" s="60">
        <f t="shared" si="6"/>
        <v>0</v>
      </c>
      <c r="L38" s="60">
        <f t="shared" si="6"/>
        <v>0</v>
      </c>
      <c r="M38" s="60">
        <f t="shared" si="6"/>
        <v>0</v>
      </c>
      <c r="N38" s="60">
        <f t="shared" si="6"/>
        <v>0</v>
      </c>
      <c r="O38" s="60">
        <f t="shared" si="6"/>
        <v>0</v>
      </c>
      <c r="P38" s="60">
        <f t="shared" si="6"/>
        <v>0</v>
      </c>
      <c r="Q38" s="60">
        <f t="shared" si="6"/>
        <v>0</v>
      </c>
      <c r="R38" s="60">
        <f t="shared" si="6"/>
        <v>0</v>
      </c>
      <c r="S38" s="60">
        <f t="shared" si="6"/>
        <v>0</v>
      </c>
      <c r="T38" s="60">
        <f t="shared" si="6"/>
        <v>0</v>
      </c>
      <c r="U38" s="60">
        <f t="shared" si="6"/>
        <v>0</v>
      </c>
      <c r="V38" s="60">
        <f t="shared" si="6"/>
        <v>0</v>
      </c>
      <c r="W38" s="60">
        <f t="shared" si="6"/>
        <v>0</v>
      </c>
      <c r="X38" s="60">
        <f t="shared" si="6"/>
        <v>0</v>
      </c>
      <c r="Y38" s="60">
        <f t="shared" si="6"/>
        <v>0</v>
      </c>
      <c r="Z38" s="60">
        <f t="shared" si="6"/>
        <v>0</v>
      </c>
      <c r="AA38" s="60">
        <f t="shared" si="6"/>
        <v>0</v>
      </c>
      <c r="AB38" s="60">
        <f t="shared" si="6"/>
        <v>0</v>
      </c>
      <c r="AC38" s="60">
        <f t="shared" si="6"/>
        <v>0</v>
      </c>
      <c r="AD38" s="60">
        <f t="shared" si="6"/>
        <v>0</v>
      </c>
      <c r="AE38" s="60">
        <f t="shared" si="6"/>
        <v>0</v>
      </c>
      <c r="AF38" s="60">
        <f t="shared" si="6"/>
        <v>0</v>
      </c>
      <c r="AG38" s="60">
        <f t="shared" si="6"/>
        <v>0</v>
      </c>
      <c r="AH38" s="60">
        <f t="shared" si="6"/>
        <v>0</v>
      </c>
      <c r="AI38" s="60">
        <f t="shared" si="6"/>
        <v>0</v>
      </c>
      <c r="AJ38" s="60">
        <f t="shared" si="6"/>
        <v>0</v>
      </c>
      <c r="AK38" s="60">
        <f t="shared" si="6"/>
        <v>0</v>
      </c>
      <c r="AL38" s="60">
        <f t="shared" si="6"/>
        <v>0</v>
      </c>
      <c r="AM38" s="60">
        <f t="shared" si="6"/>
        <v>0</v>
      </c>
      <c r="AN38" s="60">
        <f t="shared" si="6"/>
        <v>0</v>
      </c>
      <c r="AO38" s="60">
        <f t="shared" si="6"/>
        <v>0</v>
      </c>
      <c r="AP38" s="60">
        <f t="shared" si="6"/>
        <v>0</v>
      </c>
      <c r="AQ38" s="60">
        <f t="shared" si="6"/>
        <v>0</v>
      </c>
      <c r="AR38" s="60">
        <f t="shared" si="6"/>
        <v>0</v>
      </c>
      <c r="AS38" s="60">
        <f t="shared" si="6"/>
        <v>0</v>
      </c>
      <c r="AT38" s="60">
        <f t="shared" si="6"/>
        <v>0</v>
      </c>
      <c r="AU38" s="60">
        <f t="shared" si="6"/>
        <v>0</v>
      </c>
      <c r="AV38" s="60">
        <f t="shared" si="6"/>
        <v>0</v>
      </c>
      <c r="AW38" s="60">
        <f t="shared" si="6"/>
        <v>0</v>
      </c>
      <c r="AX38" s="60">
        <f t="shared" si="6"/>
        <v>0</v>
      </c>
      <c r="AY38" s="60">
        <f t="shared" si="6"/>
        <v>0</v>
      </c>
      <c r="AZ38" s="60">
        <f t="shared" si="6"/>
        <v>0</v>
      </c>
      <c r="BA38" s="60">
        <f t="shared" si="6"/>
        <v>0</v>
      </c>
      <c r="BB38" s="60">
        <f t="shared" si="6"/>
        <v>0</v>
      </c>
      <c r="BC38" s="60">
        <f t="shared" si="6"/>
        <v>0</v>
      </c>
      <c r="BD38" s="60">
        <f t="shared" si="6"/>
        <v>0</v>
      </c>
      <c r="BE38" s="60">
        <f t="shared" si="6"/>
        <v>0</v>
      </c>
      <c r="BF38" s="60">
        <f t="shared" si="6"/>
        <v>0</v>
      </c>
      <c r="BG38" s="60">
        <f t="shared" si="6"/>
        <v>0</v>
      </c>
      <c r="BH38" s="60">
        <f t="shared" si="6"/>
        <v>0</v>
      </c>
      <c r="BI38" s="60">
        <f t="shared" si="6"/>
        <v>0</v>
      </c>
      <c r="BJ38" s="60">
        <f t="shared" si="6"/>
        <v>0</v>
      </c>
      <c r="BK38" s="60">
        <f t="shared" si="6"/>
        <v>0</v>
      </c>
      <c r="BL38" s="60">
        <f t="shared" si="6"/>
        <v>0</v>
      </c>
      <c r="BM38" s="60">
        <f t="shared" si="6"/>
        <v>0</v>
      </c>
      <c r="BN38" s="60">
        <f t="shared" si="6"/>
        <v>0</v>
      </c>
      <c r="BO38" s="60">
        <f t="shared" si="6"/>
        <v>0</v>
      </c>
      <c r="BP38" s="60">
        <f t="shared" si="6"/>
        <v>0</v>
      </c>
    </row>
    <row r="39" spans="1:68" s="121" customFormat="1" x14ac:dyDescent="0.3">
      <c r="E39" s="9"/>
    </row>
    <row r="45" spans="1:68" ht="14.5" x14ac:dyDescent="0.35">
      <c r="D45" s="54"/>
      <c r="E45" s="54"/>
      <c r="F45" s="153"/>
    </row>
    <row r="46" spans="1:68" ht="14.5" x14ac:dyDescent="0.35">
      <c r="D46" s="54"/>
      <c r="E46" s="54"/>
      <c r="F46" s="153"/>
    </row>
    <row r="47" spans="1:68" ht="14.5" x14ac:dyDescent="0.35">
      <c r="D47" s="54"/>
      <c r="E47" s="54"/>
      <c r="F47" s="153"/>
    </row>
    <row r="48" spans="1:68" ht="14.5" x14ac:dyDescent="0.35">
      <c r="D48" s="54"/>
      <c r="E48" s="54"/>
      <c r="F48" s="153"/>
    </row>
    <row r="49" spans="4:6" ht="14.5" x14ac:dyDescent="0.35">
      <c r="D49" s="26"/>
      <c r="E49" s="26"/>
      <c r="F49" s="152"/>
    </row>
    <row r="50" spans="4:6" ht="14.5" x14ac:dyDescent="0.35">
      <c r="D50" s="54"/>
      <c r="E50" s="54"/>
      <c r="F50" s="153"/>
    </row>
    <row r="51" spans="4:6" ht="14.5" x14ac:dyDescent="0.35">
      <c r="D51" s="26"/>
      <c r="E51" s="26"/>
      <c r="F51" s="152"/>
    </row>
    <row r="52" spans="4:6" ht="14.5" x14ac:dyDescent="0.35">
      <c r="D52" s="54"/>
      <c r="E52" s="54"/>
      <c r="F52" s="153"/>
    </row>
    <row r="53" spans="4:6" ht="14.5" x14ac:dyDescent="0.35">
      <c r="D53" s="54"/>
      <c r="E53" s="54"/>
      <c r="F53" s="153"/>
    </row>
    <row r="54" spans="4:6" ht="14.5" x14ac:dyDescent="0.35">
      <c r="D54" s="54"/>
      <c r="E54" s="54"/>
      <c r="F54" s="153"/>
    </row>
    <row r="55" spans="4:6" ht="14.5" x14ac:dyDescent="0.35">
      <c r="D55" s="54"/>
      <c r="E55" s="54"/>
      <c r="F55" s="153"/>
    </row>
    <row r="56" spans="4:6" ht="14.5" x14ac:dyDescent="0.35">
      <c r="D56" s="54"/>
      <c r="E56" s="54"/>
      <c r="F56" s="153"/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F010-8024-45F2-8F4D-1D12F6077D26}">
  <sheetPr>
    <tabColor theme="9" tint="0.59999389629810485"/>
  </sheetPr>
  <dimension ref="A1:BN66"/>
  <sheetViews>
    <sheetView zoomScale="85" zoomScaleNormal="85" workbookViewId="0">
      <pane xSplit="7" ySplit="1" topLeftCell="H28" activePane="bottomRight" state="frozen"/>
      <selection pane="topRight" activeCell="H1" sqref="H1"/>
      <selection pane="bottomLeft" activeCell="A2" sqref="A2"/>
      <selection pane="bottomRight" activeCell="BJ53" sqref="H53:BJ60"/>
    </sheetView>
  </sheetViews>
  <sheetFormatPr defaultRowHeight="14.5" x14ac:dyDescent="0.35"/>
  <cols>
    <col min="1" max="1" width="8.7265625" style="52"/>
    <col min="2" max="2" width="24.54296875" style="52" bestFit="1" customWidth="1"/>
    <col min="3" max="3" width="40" style="52" bestFit="1" customWidth="1"/>
    <col min="4" max="4" width="8.7265625" style="52"/>
    <col min="5" max="5" width="8.7265625" style="52" customWidth="1"/>
    <col min="6" max="6" width="8.7265625" style="79"/>
    <col min="7" max="7" width="13" style="193" customWidth="1"/>
    <col min="8" max="13" width="11.6328125" style="52" customWidth="1"/>
    <col min="14" max="14" width="11.6328125" style="72" customWidth="1"/>
    <col min="15" max="66" width="11.6328125" style="52" customWidth="1"/>
    <col min="67" max="16384" width="8.7265625" style="52"/>
  </cols>
  <sheetData>
    <row r="1" spans="1:66" ht="29" x14ac:dyDescent="0.35">
      <c r="A1" s="52" t="s">
        <v>39</v>
      </c>
      <c r="C1" s="52" t="s">
        <v>42</v>
      </c>
      <c r="D1" s="52" t="s">
        <v>44</v>
      </c>
      <c r="E1" s="79" t="s">
        <v>311</v>
      </c>
      <c r="F1" s="193" t="s">
        <v>312</v>
      </c>
      <c r="G1" s="157" t="s">
        <v>354</v>
      </c>
      <c r="H1" s="52" t="s">
        <v>142</v>
      </c>
      <c r="I1" s="52" t="s">
        <v>143</v>
      </c>
      <c r="J1" s="52" t="s">
        <v>144</v>
      </c>
      <c r="K1" s="52" t="s">
        <v>145</v>
      </c>
      <c r="L1" s="52" t="s">
        <v>146</v>
      </c>
      <c r="M1" s="52" t="s">
        <v>147</v>
      </c>
      <c r="N1" s="72" t="s">
        <v>148</v>
      </c>
      <c r="O1" s="52" t="s">
        <v>149</v>
      </c>
      <c r="P1" s="52" t="s">
        <v>150</v>
      </c>
      <c r="Q1" s="52" t="s">
        <v>151</v>
      </c>
      <c r="R1" s="52" t="s">
        <v>152</v>
      </c>
      <c r="S1" s="52" t="s">
        <v>153</v>
      </c>
      <c r="T1" s="52" t="s">
        <v>154</v>
      </c>
      <c r="U1" s="52" t="s">
        <v>155</v>
      </c>
      <c r="V1" s="52" t="s">
        <v>156</v>
      </c>
      <c r="W1" s="52" t="s">
        <v>157</v>
      </c>
      <c r="X1" s="52" t="s">
        <v>158</v>
      </c>
      <c r="Y1" s="52" t="s">
        <v>159</v>
      </c>
      <c r="Z1" s="52" t="s">
        <v>160</v>
      </c>
      <c r="AA1" s="52" t="s">
        <v>161</v>
      </c>
      <c r="AB1" s="52" t="s">
        <v>162</v>
      </c>
      <c r="AC1" s="52" t="s">
        <v>163</v>
      </c>
      <c r="AD1" s="52" t="s">
        <v>164</v>
      </c>
      <c r="AE1" s="52" t="s">
        <v>165</v>
      </c>
      <c r="AF1" s="52" t="s">
        <v>166</v>
      </c>
      <c r="AG1" s="52" t="s">
        <v>167</v>
      </c>
      <c r="AH1" s="52" t="s">
        <v>168</v>
      </c>
      <c r="AI1" s="52" t="s">
        <v>169</v>
      </c>
      <c r="AJ1" s="52" t="s">
        <v>170</v>
      </c>
      <c r="AK1" s="52" t="s">
        <v>171</v>
      </c>
      <c r="AL1" s="52" t="s">
        <v>9</v>
      </c>
      <c r="AM1" s="52" t="s">
        <v>10</v>
      </c>
      <c r="AN1" s="52" t="s">
        <v>11</v>
      </c>
      <c r="AO1" s="52" t="s">
        <v>12</v>
      </c>
      <c r="AP1" s="52" t="s">
        <v>13</v>
      </c>
      <c r="AQ1" s="52" t="s">
        <v>14</v>
      </c>
      <c r="AR1" s="52" t="s">
        <v>15</v>
      </c>
      <c r="AS1" s="52" t="s">
        <v>16</v>
      </c>
      <c r="AT1" s="52" t="s">
        <v>17</v>
      </c>
      <c r="AU1" s="52" t="s">
        <v>18</v>
      </c>
      <c r="AV1" s="52" t="s">
        <v>19</v>
      </c>
      <c r="AW1" s="52" t="s">
        <v>20</v>
      </c>
      <c r="AX1" s="52" t="s">
        <v>21</v>
      </c>
      <c r="AY1" s="52" t="s">
        <v>22</v>
      </c>
      <c r="AZ1" s="52" t="s">
        <v>23</v>
      </c>
      <c r="BA1" s="52" t="s">
        <v>24</v>
      </c>
      <c r="BB1" s="52" t="s">
        <v>25</v>
      </c>
      <c r="BC1" s="52" t="s">
        <v>26</v>
      </c>
      <c r="BD1" s="52" t="s">
        <v>27</v>
      </c>
      <c r="BE1" s="52" t="s">
        <v>28</v>
      </c>
      <c r="BF1" s="52" t="s">
        <v>172</v>
      </c>
      <c r="BG1" s="52" t="s">
        <v>173</v>
      </c>
      <c r="BH1" s="52" t="s">
        <v>174</v>
      </c>
      <c r="BI1" s="52" t="s">
        <v>175</v>
      </c>
      <c r="BJ1" s="52" t="s">
        <v>176</v>
      </c>
      <c r="BK1" s="52" t="s">
        <v>177</v>
      </c>
      <c r="BL1" s="52" t="s">
        <v>178</v>
      </c>
      <c r="BM1" s="52" t="s">
        <v>179</v>
      </c>
      <c r="BN1" s="52" t="s">
        <v>180</v>
      </c>
    </row>
    <row r="2" spans="1:66" ht="15.5" x14ac:dyDescent="0.35">
      <c r="A2" s="177" t="s">
        <v>353</v>
      </c>
      <c r="E2" s="79"/>
      <c r="F2" s="193"/>
      <c r="G2" s="52"/>
    </row>
    <row r="3" spans="1:66" x14ac:dyDescent="0.35">
      <c r="E3" s="79"/>
      <c r="F3" s="193"/>
      <c r="G3" s="52"/>
      <c r="O3" s="52" t="s">
        <v>355</v>
      </c>
    </row>
    <row r="4" spans="1:66" x14ac:dyDescent="0.35">
      <c r="A4" s="135" t="s">
        <v>357</v>
      </c>
      <c r="E4" s="79"/>
      <c r="F4" s="193"/>
      <c r="G4" s="52"/>
    </row>
    <row r="5" spans="1:66" s="26" customFormat="1" x14ac:dyDescent="0.35">
      <c r="A5" s="26">
        <v>19</v>
      </c>
      <c r="C5" s="26" t="s">
        <v>230</v>
      </c>
      <c r="D5" s="26" t="s">
        <v>0</v>
      </c>
      <c r="E5" s="152"/>
      <c r="F5" s="194"/>
      <c r="H5" s="136"/>
      <c r="I5" s="136"/>
      <c r="J5" s="136"/>
      <c r="K5" s="136"/>
      <c r="L5" s="136"/>
      <c r="M5" s="136"/>
      <c r="N5" s="155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</row>
    <row r="6" spans="1:66" s="54" customFormat="1" x14ac:dyDescent="0.35">
      <c r="A6" s="54">
        <v>19</v>
      </c>
      <c r="C6" s="52" t="s">
        <v>7</v>
      </c>
      <c r="D6" s="54" t="s">
        <v>0</v>
      </c>
      <c r="E6" s="54">
        <v>0.12</v>
      </c>
      <c r="F6" s="195">
        <f t="shared" ref="F6:F12" si="0">1-E6</f>
        <v>0.88</v>
      </c>
      <c r="G6" s="54">
        <v>2.2999999999999998</v>
      </c>
      <c r="H6" s="38">
        <f>'DRC - Data, FAO Grazing'!H2*$F6*$G6</f>
        <v>4305.0479999999998</v>
      </c>
      <c r="I6" s="38">
        <f>'DRC - Data, FAO Grazing'!I2*$F6*$G6</f>
        <v>6011.28</v>
      </c>
      <c r="J6" s="38">
        <f>'DRC - Data, FAO Grazing'!J2*$F6*$G6</f>
        <v>5853.4079999999994</v>
      </c>
      <c r="K6" s="38">
        <f>'DRC - Data, FAO Grazing'!K2*$F6*$G6</f>
        <v>6242.0159999999996</v>
      </c>
      <c r="L6" s="38">
        <f>'DRC - Data, FAO Grazing'!L2*$F6*$G6</f>
        <v>6071.9999999999991</v>
      </c>
      <c r="M6" s="38">
        <f>'DRC - Data, FAO Grazing'!M2*$F6*$G6</f>
        <v>6679.2</v>
      </c>
      <c r="N6" s="38">
        <f>'DRC - Data, FAO Grazing'!N2*$F6*$G6</f>
        <v>8006.9439999999995</v>
      </c>
      <c r="O6" s="38">
        <f>'DRC - Data, FAO Grazing'!O2*$F6*$G6</f>
        <v>5679.3440000000001</v>
      </c>
      <c r="P6" s="38">
        <f>'DRC - Data, FAO Grazing'!P2*$F6*$G6</f>
        <v>6922.079999999999</v>
      </c>
      <c r="Q6" s="38">
        <f>'DRC - Data, FAO Grazing'!Q2*$F6*$G6</f>
        <v>6590.1440000000002</v>
      </c>
      <c r="R6" s="38">
        <f>'DRC - Data, FAO Grazing'!R2*$F6*$G6</f>
        <v>4047.9999999999995</v>
      </c>
      <c r="S6" s="38">
        <f>'DRC - Data, FAO Grazing'!S2*$F6*$G6</f>
        <v>3349.72</v>
      </c>
      <c r="T6" s="38">
        <f>'DRC - Data, FAO Grazing'!T2*$F6*$G6</f>
        <v>2679.7759999999998</v>
      </c>
      <c r="U6" s="38">
        <f>'DRC - Data, FAO Grazing'!U2*$F6*$G6</f>
        <v>6881.5999999999995</v>
      </c>
      <c r="V6" s="38">
        <f>'DRC - Data, FAO Grazing'!V2*$F6*$G6</f>
        <v>7083.9999999999991</v>
      </c>
      <c r="W6" s="38">
        <f>'DRC - Data, FAO Grazing'!W2*$F6*$G6</f>
        <v>7286.4</v>
      </c>
      <c r="X6" s="38">
        <f>'DRC - Data, FAO Grazing'!X2*$F6*$G6</f>
        <v>7083.9999999999991</v>
      </c>
      <c r="Y6" s="38">
        <f>'DRC - Data, FAO Grazing'!Y2*$F6*$G6</f>
        <v>7286.4</v>
      </c>
      <c r="Z6" s="38">
        <f>'DRC - Data, FAO Grazing'!Z2*$F6*$G6</f>
        <v>5869.5999999999995</v>
      </c>
      <c r="AA6" s="38">
        <f>'DRC - Data, FAO Grazing'!AA2*$F6*$G6</f>
        <v>6274.4</v>
      </c>
      <c r="AB6" s="38">
        <f>'DRC - Data, FAO Grazing'!AB2*$F6*$G6</f>
        <v>6274.4</v>
      </c>
      <c r="AC6" s="38">
        <f>'DRC - Data, FAO Grazing'!AC2*$F6*$G6</f>
        <v>6476.7999999999993</v>
      </c>
      <c r="AD6" s="38">
        <f>'DRC - Data, FAO Grazing'!AD2*$F6*$G6</f>
        <v>6881.5999999999995</v>
      </c>
      <c r="AE6" s="38">
        <f>'DRC - Data, FAO Grazing'!AE2*$F6*$G6</f>
        <v>6881.5999999999995</v>
      </c>
      <c r="AF6" s="38">
        <f>'DRC - Data, FAO Grazing'!AF2*$F6*$G6</f>
        <v>6881.5999999999995</v>
      </c>
      <c r="AG6" s="38">
        <f>'DRC - Data, FAO Grazing'!AG2*$F6*$G6</f>
        <v>16718.239999999998</v>
      </c>
      <c r="AH6" s="38">
        <f>'DRC - Data, FAO Grazing'!AH2*$F6*$G6</f>
        <v>13176.24</v>
      </c>
      <c r="AI6" s="38">
        <f>'DRC - Data, FAO Grazing'!AI2*$F6*$G6</f>
        <v>13338.159999999998</v>
      </c>
      <c r="AJ6" s="38">
        <f>'DRC - Data, FAO Grazing'!AJ2*$F6*$G6</f>
        <v>13500.08</v>
      </c>
      <c r="AK6" s="38">
        <f>'DRC - Data, FAO Grazing'!AK2*$F6*$G6</f>
        <v>13661.999999999998</v>
      </c>
      <c r="AL6" s="38">
        <f>'DRC - Data, FAO Grazing'!AL2*$F6*$G6</f>
        <v>13823.919999999998</v>
      </c>
      <c r="AM6" s="38">
        <f>'DRC - Data, FAO Grazing'!AM2*$F6*$G6</f>
        <v>18681.519999999997</v>
      </c>
      <c r="AN6" s="38">
        <f>'DRC - Data, FAO Grazing'!AN2*$F6*$G6</f>
        <v>19693.519999999997</v>
      </c>
      <c r="AO6" s="38">
        <f>'DRC - Data, FAO Grazing'!AO2*$F6*$G6</f>
        <v>20746</v>
      </c>
      <c r="AP6" s="38">
        <f>'DRC - Data, FAO Grazing'!AP2*$F6*$G6</f>
        <v>21895.631999999998</v>
      </c>
      <c r="AQ6" s="38">
        <f>'DRC - Data, FAO Grazing'!AQ2*$F6*$G6</f>
        <v>20756.12</v>
      </c>
      <c r="AR6" s="38">
        <f>'DRC - Data, FAO Grazing'!AR2*$F6*$G6</f>
        <v>20932.208000000002</v>
      </c>
      <c r="AS6" s="38">
        <f>'DRC - Data, FAO Grazing'!AS2*$F6*$G6</f>
        <v>21136.631999999998</v>
      </c>
      <c r="AT6" s="38">
        <f>'DRC - Data, FAO Grazing'!AT2*$F6*$G6</f>
        <v>20037.599999999999</v>
      </c>
      <c r="AU6" s="38">
        <f>'DRC - Data, FAO Grazing'!AU2*$F6*$G6</f>
        <v>18995.239999999998</v>
      </c>
      <c r="AV6" s="38">
        <f>'DRC - Data, FAO Grazing'!AV2*$F6*$G6</f>
        <v>18007.527999999998</v>
      </c>
      <c r="AW6" s="38">
        <f>'DRC - Data, FAO Grazing'!AW2*$F6*$G6</f>
        <v>17082.559999999998</v>
      </c>
      <c r="AX6" s="38">
        <f>'DRC - Data, FAO Grazing'!AX2*$F6*$G6</f>
        <v>17183.759999999998</v>
      </c>
      <c r="AY6" s="38">
        <f>'DRC - Data, FAO Grazing'!AY2*$F6*$G6</f>
        <v>17284.96</v>
      </c>
      <c r="AZ6" s="38">
        <f>'DRC - Data, FAO Grazing'!AZ2*$F6*$G6</f>
        <v>17386.16</v>
      </c>
      <c r="BA6" s="38">
        <f>'DRC - Data, FAO Grazing'!BA2*$F6*$G6</f>
        <v>17487.359999999997</v>
      </c>
      <c r="BB6" s="38">
        <f>'DRC - Data, FAO Grazing'!BB2*$F6*$G6</f>
        <v>17588.559999999998</v>
      </c>
      <c r="BC6" s="38">
        <f>'DRC - Data, FAO Grazing'!BC2*$F6*$G6</f>
        <v>17689.759999999998</v>
      </c>
      <c r="BD6" s="38">
        <f>'DRC - Data, FAO Grazing'!BD2*$F6*$G6</f>
        <v>17790.96</v>
      </c>
      <c r="BE6" s="38">
        <f>'DRC - Data, FAO Grazing'!BE2*$F6*$G6</f>
        <v>17894.183999999997</v>
      </c>
      <c r="BF6" s="38">
        <f>'DRC - Data, FAO Grazing'!BF2*$F6*$G6</f>
        <v>17894.183999999997</v>
      </c>
      <c r="BG6" s="38">
        <f>'DRC - Data, FAO Grazing'!BG2*$F6*$G6</f>
        <v>18807.007999999998</v>
      </c>
      <c r="BH6" s="38">
        <f>'DRC - Data, FAO Grazing'!BH2*$F6*$G6</f>
        <v>19434.448</v>
      </c>
      <c r="BI6" s="38">
        <f>'DRC - Data, FAO Grazing'!BI2*$F6*$G6</f>
        <v>20240</v>
      </c>
      <c r="BJ6" s="38">
        <f>'DRC - Data, FAO Grazing'!BJ2*$F6*$G6</f>
        <v>19228</v>
      </c>
      <c r="BK6" s="38">
        <f>'DRC - Data, FAO Grazing'!BK2*$F6*$G6</f>
        <v>22264</v>
      </c>
      <c r="BL6" s="38">
        <f>'DRC - Data, FAO Grazing'!BL2*$F6*$G6</f>
        <v>20240</v>
      </c>
      <c r="BM6" s="38">
        <f>'DRC - Data, FAO Grazing'!BM2*$F6*$G6</f>
        <v>23276</v>
      </c>
      <c r="BN6" s="38">
        <f>'DRC - Data, FAO Grazing'!BN2*$F6*$G6</f>
        <v>22480.567999999999</v>
      </c>
    </row>
    <row r="7" spans="1:66" s="54" customFormat="1" x14ac:dyDescent="0.35">
      <c r="C7" s="52" t="s">
        <v>282</v>
      </c>
      <c r="E7" s="54">
        <v>0.17419999999999999</v>
      </c>
      <c r="F7" s="195">
        <f t="shared" si="0"/>
        <v>0.82579999999999998</v>
      </c>
      <c r="G7" s="54">
        <v>1.5</v>
      </c>
      <c r="H7" s="38">
        <f>'DRC - Data, FAO Grazing'!H3*$F7*$G7</f>
        <v>87699.959999999992</v>
      </c>
      <c r="I7" s="38">
        <f>'DRC - Data, FAO Grazing'!I3*$F7*$G7</f>
        <v>91787.67</v>
      </c>
      <c r="J7" s="38">
        <f>'DRC - Data, FAO Grazing'!J3*$F7*$G7</f>
        <v>74322</v>
      </c>
      <c r="K7" s="38">
        <f>'DRC - Data, FAO Grazing'!K3*$F7*$G7</f>
        <v>68128.5</v>
      </c>
      <c r="L7" s="38">
        <f>'DRC - Data, FAO Grazing'!L3*$F7*$G7</f>
        <v>60547.656000000003</v>
      </c>
      <c r="M7" s="38">
        <f>'DRC - Data, FAO Grazing'!M3*$F7*$G7</f>
        <v>112304.25809999999</v>
      </c>
      <c r="N7" s="38">
        <f>'DRC - Data, FAO Grazing'!N3*$F7*$G7</f>
        <v>124393.97010000001</v>
      </c>
      <c r="O7" s="38">
        <f>'DRC - Data, FAO Grazing'!O3*$F7*$G7</f>
        <v>231265.28999999998</v>
      </c>
      <c r="P7" s="38">
        <f>'DRC - Data, FAO Grazing'!P3*$F7*$G7</f>
        <v>210579</v>
      </c>
      <c r="Q7" s="38">
        <f>'DRC - Data, FAO Grazing'!Q3*$F7*$G7</f>
        <v>222718.26</v>
      </c>
      <c r="R7" s="38">
        <f>'DRC - Data, FAO Grazing'!R3*$F7*$G7</f>
        <v>227796.93</v>
      </c>
      <c r="S7" s="38">
        <f>'DRC - Data, FAO Grazing'!S3*$F7*$G7</f>
        <v>243032.94</v>
      </c>
      <c r="T7" s="38">
        <f>'DRC - Data, FAO Grazing'!T3*$F7*$G7</f>
        <v>246625.16999999998</v>
      </c>
      <c r="U7" s="38">
        <f>'DRC - Data, FAO Grazing'!U3*$F7*$G7</f>
        <v>249350.31</v>
      </c>
      <c r="V7" s="38">
        <f>'DRC - Data, FAO Grazing'!V3*$F7*$G7</f>
        <v>257401.86</v>
      </c>
      <c r="W7" s="38">
        <f>'DRC - Data, FAO Grazing'!W3*$F7*$G7</f>
        <v>263471.49</v>
      </c>
      <c r="X7" s="38">
        <f>'DRC - Data, FAO Grazing'!X3*$F7*$G7</f>
        <v>264710.19</v>
      </c>
      <c r="Y7" s="38">
        <f>'DRC - Data, FAO Grazing'!Y3*$F7*$G7</f>
        <v>264214.70999999996</v>
      </c>
      <c r="Z7" s="38">
        <f>'DRC - Data, FAO Grazing'!Z3*$F7*$G7</f>
        <v>281680.38</v>
      </c>
      <c r="AA7" s="38">
        <f>'DRC - Data, FAO Grazing'!AA3*$F7*$G7</f>
        <v>290227.41000000003</v>
      </c>
      <c r="AB7" s="38">
        <f>'DRC - Data, FAO Grazing'!AB3*$F7*$G7</f>
        <v>303976.98</v>
      </c>
      <c r="AC7" s="38">
        <f>'DRC - Data, FAO Grazing'!AC3*$F7*$G7</f>
        <v>310839.37800000003</v>
      </c>
      <c r="AD7" s="38">
        <f>'DRC - Data, FAO Grazing'!AD3*$F7*$G7</f>
        <v>336080.36790000001</v>
      </c>
      <c r="AE7" s="38">
        <f>'DRC - Data, FAO Grazing'!AE3*$F7*$G7</f>
        <v>354283.06440000003</v>
      </c>
      <c r="AF7" s="38">
        <f>'DRC - Data, FAO Grazing'!AF3*$F7*$G7</f>
        <v>386474.4</v>
      </c>
      <c r="AG7" s="38">
        <f>'DRC - Data, FAO Grazing'!AG3*$F7*$G7</f>
        <v>390190.5</v>
      </c>
      <c r="AH7" s="38">
        <f>'DRC - Data, FAO Grazing'!AH3*$F7*$G7</f>
        <v>408771</v>
      </c>
      <c r="AI7" s="38">
        <f>'DRC - Data, FAO Grazing'!AI3*$F7*$G7</f>
        <v>433545</v>
      </c>
      <c r="AJ7" s="38">
        <f>'DRC - Data, FAO Grazing'!AJ3*$F7*$G7</f>
        <v>458319</v>
      </c>
      <c r="AK7" s="38">
        <f>'DRC - Data, FAO Grazing'!AK3*$F7*$G7</f>
        <v>485942.00999999995</v>
      </c>
      <c r="AL7" s="38">
        <f>'DRC - Data, FAO Grazing'!AL3*$F7*$G7</f>
        <v>487923.93</v>
      </c>
      <c r="AM7" s="38">
        <f>'DRC - Data, FAO Grazing'!AM3*$F7*$G7</f>
        <v>499567.71</v>
      </c>
      <c r="AN7" s="38">
        <f>'DRC - Data, FAO Grazing'!AN3*$F7*$G7</f>
        <v>532405.647</v>
      </c>
      <c r="AO7" s="38">
        <f>'DRC - Data, FAO Grazing'!AO3*$F7*$G7</f>
        <v>527896.77899999998</v>
      </c>
      <c r="AP7" s="38">
        <f>'DRC - Data, FAO Grazing'!AP3*$F7*$G7</f>
        <v>453138.75659999996</v>
      </c>
      <c r="AQ7" s="38">
        <f>'DRC - Data, FAO Grazing'!AQ3*$F7*$G7</f>
        <v>431001.94890000002</v>
      </c>
      <c r="AR7" s="38">
        <f>'DRC - Data, FAO Grazing'!AR3*$F7*$G7</f>
        <v>398984.03130000003</v>
      </c>
      <c r="AS7" s="38">
        <f>'DRC - Data, FAO Grazing'!AS3*$F7*$G7</f>
        <v>449223.22589999996</v>
      </c>
      <c r="AT7" s="38">
        <f>'DRC - Data, FAO Grazing'!AT3*$F7*$G7</f>
        <v>433545</v>
      </c>
      <c r="AU7" s="38">
        <f>'DRC - Data, FAO Grazing'!AU3*$F7*$G7</f>
        <v>418432.86</v>
      </c>
      <c r="AV7" s="38">
        <f>'DRC - Data, FAO Grazing'!AV3*$F7*$G7</f>
        <v>403847.16749999998</v>
      </c>
      <c r="AW7" s="38">
        <f>'DRC - Data, FAO Grazing'!AW3*$F7*$G7</f>
        <v>389484.44099999999</v>
      </c>
      <c r="AX7" s="38">
        <f>'DRC - Data, FAO Grazing'!AX3*$F7*$G7</f>
        <v>389917.98599999998</v>
      </c>
      <c r="AY7" s="38">
        <f>'DRC - Data, FAO Grazing'!AY3*$F7*$G7</f>
        <v>390351.53099999996</v>
      </c>
      <c r="AZ7" s="38">
        <f>'DRC - Data, FAO Grazing'!AZ3*$F7*$G7</f>
        <v>390785.076</v>
      </c>
      <c r="BA7" s="38">
        <f>'DRC - Data, FAO Grazing'!BA3*$F7*$G7</f>
        <v>391218.62099999998</v>
      </c>
      <c r="BB7" s="38">
        <f>'DRC - Data, FAO Grazing'!BB3*$F7*$G7</f>
        <v>391652.16599999997</v>
      </c>
      <c r="BC7" s="38">
        <f>'DRC - Data, FAO Grazing'!BC3*$F7*$G7</f>
        <v>392085.71100000001</v>
      </c>
      <c r="BD7" s="38">
        <f>'DRC - Data, FAO Grazing'!BD3*$F7*$G7</f>
        <v>392519.25599999999</v>
      </c>
      <c r="BE7" s="38">
        <f>'DRC - Data, FAO Grazing'!BE3*$F7*$G7</f>
        <v>394084.97279999999</v>
      </c>
      <c r="BF7" s="38">
        <f>'DRC - Data, FAO Grazing'!BF3*$F7*$G7</f>
        <v>394835.625</v>
      </c>
      <c r="BG7" s="38">
        <f>'DRC - Data, FAO Grazing'!BG3*$F7*$G7</f>
        <v>799189.42079999996</v>
      </c>
      <c r="BH7" s="38">
        <f>'DRC - Data, FAO Grazing'!BH3*$F7*$G7</f>
        <v>1004855.7365999999</v>
      </c>
      <c r="BI7" s="38">
        <f>'DRC - Data, FAO Grazing'!BI3*$F7*$G7</f>
        <v>1263447.9872999999</v>
      </c>
      <c r="BJ7" s="38">
        <f>'DRC - Data, FAO Grazing'!BJ3*$F7*$G7</f>
        <v>1265722.2404999998</v>
      </c>
      <c r="BK7" s="38">
        <f>'DRC - Data, FAO Grazing'!BK3*$F7*$G7</f>
        <v>1374678.2925</v>
      </c>
      <c r="BL7" s="38">
        <f>'DRC - Data, FAO Grazing'!BL3*$F7*$G7</f>
        <v>1502550.5322</v>
      </c>
      <c r="BM7" s="38">
        <f>'DRC - Data, FAO Grazing'!BM3*$F7*$G7</f>
        <v>1594048.3464000002</v>
      </c>
      <c r="BN7" s="38">
        <f>'DRC - Data, FAO Grazing'!BN3*$F7*$G7</f>
        <v>1707976.5401999997</v>
      </c>
    </row>
    <row r="8" spans="1:66" s="54" customFormat="1" x14ac:dyDescent="0.35">
      <c r="C8" s="52" t="s">
        <v>274</v>
      </c>
      <c r="E8" s="54">
        <v>0.68799999999999994</v>
      </c>
      <c r="F8" s="195">
        <f t="shared" si="0"/>
        <v>0.31200000000000006</v>
      </c>
      <c r="G8" s="54">
        <v>2.2999999999999998</v>
      </c>
      <c r="H8" s="38">
        <f>'DRC - Data, FAO Grazing'!H4*$F8*$G8</f>
        <v>315.02640000000002</v>
      </c>
      <c r="I8" s="38">
        <f>'DRC - Data, FAO Grazing'!I4*$F8*$G8</f>
        <v>315.02640000000002</v>
      </c>
      <c r="J8" s="38">
        <f>'DRC - Data, FAO Grazing'!J4*$F8*$G8</f>
        <v>281.29920000000004</v>
      </c>
      <c r="K8" s="38">
        <f>'DRC - Data, FAO Grazing'!K4*$F8*$G8</f>
        <v>252.59520000000001</v>
      </c>
      <c r="L8" s="38">
        <f>'DRC - Data, FAO Grazing'!L4*$F8*$G8</f>
        <v>244.70160000000004</v>
      </c>
      <c r="M8" s="38">
        <f>'DRC - Data, FAO Grazing'!M4*$F8*$G8</f>
        <v>274.12320000000005</v>
      </c>
      <c r="N8" s="38">
        <f>'DRC - Data, FAO Grazing'!N4*$F8*$G8</f>
        <v>287.75760000000002</v>
      </c>
      <c r="O8" s="38">
        <f>'DRC - Data, FAO Grazing'!O4*$F8*$G8</f>
        <v>1449.5520000000001</v>
      </c>
      <c r="P8" s="38">
        <f>'DRC - Data, FAO Grazing'!P4*$F8*$G8</f>
        <v>1804.7640000000004</v>
      </c>
      <c r="Q8" s="38">
        <f>'DRC - Data, FAO Grazing'!Q4*$F8*$G8</f>
        <v>1417.2600000000002</v>
      </c>
      <c r="R8" s="38">
        <f>'DRC - Data, FAO Grazing'!R4*$F8*$G8</f>
        <v>1435.2</v>
      </c>
      <c r="S8" s="38">
        <f>'DRC - Data, FAO Grazing'!S4*$F8*$G8</f>
        <v>1435.2</v>
      </c>
      <c r="T8" s="38">
        <f>'DRC - Data, FAO Grazing'!T4*$F8*$G8</f>
        <v>1076.4000000000001</v>
      </c>
      <c r="U8" s="38">
        <f>'DRC - Data, FAO Grazing'!U4*$F8*$G8</f>
        <v>541.07040000000006</v>
      </c>
      <c r="V8" s="38">
        <f>'DRC - Data, FAO Grazing'!V4*$F8*$G8</f>
        <v>302.10960000000006</v>
      </c>
      <c r="W8" s="38">
        <f>'DRC - Data, FAO Grazing'!W4*$F8*$G8</f>
        <v>215.28000000000003</v>
      </c>
      <c r="X8" s="38">
        <f>'DRC - Data, FAO Grazing'!X4*$F8*$G8</f>
        <v>215.28000000000003</v>
      </c>
      <c r="Y8" s="38">
        <f>'DRC - Data, FAO Grazing'!Y4*$F8*$G8</f>
        <v>215.28000000000003</v>
      </c>
      <c r="Z8" s="38">
        <f>'DRC - Data, FAO Grazing'!Z4*$F8*$G8</f>
        <v>215.28000000000003</v>
      </c>
      <c r="AA8" s="38">
        <f>'DRC - Data, FAO Grazing'!AA4*$F8*$G8</f>
        <v>215.28000000000003</v>
      </c>
      <c r="AB8" s="38">
        <f>'DRC - Data, FAO Grazing'!AB4*$F8*$G8</f>
        <v>215.28000000000003</v>
      </c>
      <c r="AC8" s="38">
        <f>'DRC - Data, FAO Grazing'!AC4*$F8*$G8</f>
        <v>215.28000000000003</v>
      </c>
      <c r="AD8" s="38">
        <f>'DRC - Data, FAO Grazing'!AD4*$F8*$G8</f>
        <v>215.28000000000003</v>
      </c>
      <c r="AE8" s="38">
        <f>'DRC - Data, FAO Grazing'!AE4*$F8*$G8</f>
        <v>215.28000000000003</v>
      </c>
      <c r="AF8" s="38">
        <f>'DRC - Data, FAO Grazing'!AF4*$F8*$G8</f>
        <v>215.28000000000003</v>
      </c>
      <c r="AG8" s="38">
        <f>'DRC - Data, FAO Grazing'!AG4*$F8*$G8</f>
        <v>215.28000000000003</v>
      </c>
      <c r="AH8" s="38">
        <f>'DRC - Data, FAO Grazing'!AH4*$F8*$G8</f>
        <v>251.16000000000003</v>
      </c>
      <c r="AI8" s="38">
        <f>'DRC - Data, FAO Grazing'!AI4*$F8*$G8</f>
        <v>251.16000000000003</v>
      </c>
      <c r="AJ8" s="38">
        <f>'DRC - Data, FAO Grazing'!AJ4*$F8*$G8</f>
        <v>251.16000000000003</v>
      </c>
      <c r="AK8" s="38">
        <f>'DRC - Data, FAO Grazing'!AK4*$F8*$G8</f>
        <v>264.7944</v>
      </c>
      <c r="AL8" s="38">
        <f>'DRC - Data, FAO Grazing'!AL4*$F8*$G8</f>
        <v>226.76160000000002</v>
      </c>
      <c r="AM8" s="38">
        <f>'DRC - Data, FAO Grazing'!AM4*$F8*$G8</f>
        <v>238.96080000000001</v>
      </c>
      <c r="AN8" s="38">
        <f>'DRC - Data, FAO Grazing'!AN4*$F8*$G8</f>
        <v>259.77120000000002</v>
      </c>
      <c r="AO8" s="38">
        <f>'DRC - Data, FAO Grazing'!AO4*$F8*$G8</f>
        <v>287.04000000000002</v>
      </c>
      <c r="AP8" s="38">
        <f>'DRC - Data, FAO Grazing'!AP4*$F8*$G8</f>
        <v>287.75760000000002</v>
      </c>
      <c r="AQ8" s="38">
        <f>'DRC - Data, FAO Grazing'!AQ4*$F8*$G8</f>
        <v>297.08640000000008</v>
      </c>
      <c r="AR8" s="38">
        <f>'DRC - Data, FAO Grazing'!AR4*$F8*$G8</f>
        <v>306.41520000000003</v>
      </c>
      <c r="AS8" s="38">
        <f>'DRC - Data, FAO Grazing'!AS4*$F8*$G8</f>
        <v>315.02640000000002</v>
      </c>
      <c r="AT8" s="38">
        <f>'DRC - Data, FAO Grazing'!AT4*$F8*$G8</f>
        <v>322.92000000000007</v>
      </c>
      <c r="AU8" s="38">
        <f>'DRC - Data, FAO Grazing'!AU4*$F8*$G8</f>
        <v>358.8</v>
      </c>
      <c r="AV8" s="38">
        <f>'DRC - Data, FAO Grazing'!AV4*$F8*$G8</f>
        <v>358.8</v>
      </c>
      <c r="AW8" s="38">
        <f>'DRC - Data, FAO Grazing'!AW4*$F8*$G8</f>
        <v>358.8</v>
      </c>
      <c r="AX8" s="38">
        <f>'DRC - Data, FAO Grazing'!AX4*$F8*$G8</f>
        <v>358.8</v>
      </c>
      <c r="AY8" s="38">
        <f>'DRC - Data, FAO Grazing'!AY4*$F8*$G8</f>
        <v>419.79600000000005</v>
      </c>
      <c r="AZ8" s="38">
        <f>'DRC - Data, FAO Grazing'!AZ4*$F8*$G8</f>
        <v>466.44000000000005</v>
      </c>
      <c r="BA8" s="38">
        <f>'DRC - Data, FAO Grazing'!BA4*$F8*$G8</f>
        <v>484.38000000000005</v>
      </c>
      <c r="BB8" s="38">
        <f>'DRC - Data, FAO Grazing'!BB4*$F8*$G8</f>
        <v>487.96800000000002</v>
      </c>
      <c r="BC8" s="38">
        <f>'DRC - Data, FAO Grazing'!BC4*$F8*$G8</f>
        <v>452.08800000000002</v>
      </c>
      <c r="BD8" s="38">
        <f>'DRC - Data, FAO Grazing'!BD4*$F8*$G8</f>
        <v>538.20000000000005</v>
      </c>
      <c r="BE8" s="38">
        <f>'DRC - Data, FAO Grazing'!BE4*$F8*$G8</f>
        <v>574.08000000000004</v>
      </c>
      <c r="BF8" s="38">
        <f>'DRC - Data, FAO Grazing'!BF4*$F8*$G8</f>
        <v>615.70079999999996</v>
      </c>
      <c r="BG8" s="38">
        <f>'DRC - Data, FAO Grazing'!BG4*$F8*$G8</f>
        <v>681.72</v>
      </c>
      <c r="BH8" s="38">
        <f>'DRC - Data, FAO Grazing'!BH4*$F8*$G8</f>
        <v>681.72</v>
      </c>
      <c r="BI8" s="38">
        <f>'DRC - Data, FAO Grazing'!BI4*$F8*$G8</f>
        <v>684.59040000000005</v>
      </c>
      <c r="BJ8" s="38">
        <f>'DRC - Data, FAO Grazing'!BJ4*$F8*$G8</f>
        <v>708.27120000000014</v>
      </c>
      <c r="BK8" s="38">
        <f>'DRC - Data, FAO Grazing'!BK4*$F8*$G8</f>
        <v>721.90560000000016</v>
      </c>
      <c r="BL8" s="38">
        <f>'DRC - Data, FAO Grazing'!BL4*$F8*$G8</f>
        <v>741.2808</v>
      </c>
      <c r="BM8" s="38">
        <f>'DRC - Data, FAO Grazing'!BM4*$F8*$G8</f>
        <v>761.37360000000001</v>
      </c>
      <c r="BN8" s="38">
        <f>'DRC - Data, FAO Grazing'!BN4*$F8*$G8</f>
        <v>780.74880000000007</v>
      </c>
    </row>
    <row r="9" spans="1:66" s="54" customFormat="1" x14ac:dyDescent="0.35">
      <c r="C9" s="52" t="s">
        <v>3</v>
      </c>
      <c r="E9" s="153">
        <v>0.75960000000000005</v>
      </c>
      <c r="F9" s="195">
        <f t="shared" si="0"/>
        <v>0.24039999999999995</v>
      </c>
      <c r="G9" s="54">
        <v>3.5</v>
      </c>
      <c r="H9" s="38">
        <f>'DRC - Data, FAO Grazing'!H5*$F9*$G9</f>
        <v>311317.99999999994</v>
      </c>
      <c r="I9" s="38">
        <f>'DRC - Data, FAO Grazing'!I5*$F9*$G9</f>
        <v>302903.99999999994</v>
      </c>
      <c r="J9" s="38">
        <f>'DRC - Data, FAO Grazing'!J5*$F9*$G9</f>
        <v>294489.99999999994</v>
      </c>
      <c r="K9" s="38">
        <f>'DRC - Data, FAO Grazing'!K5*$F9*$G9</f>
        <v>294489.99999999994</v>
      </c>
      <c r="L9" s="38">
        <f>'DRC - Data, FAO Grazing'!L5*$F9*$G9</f>
        <v>294489.99999999994</v>
      </c>
      <c r="M9" s="38">
        <f>'DRC - Data, FAO Grazing'!M5*$F9*$G9</f>
        <v>328145.99999999994</v>
      </c>
      <c r="N9" s="38">
        <f>'DRC - Data, FAO Grazing'!N5*$F9*$G9</f>
        <v>344973.99999999994</v>
      </c>
      <c r="O9" s="38">
        <f>'DRC - Data, FAO Grazing'!O5*$F9*$G9</f>
        <v>357594.99999999988</v>
      </c>
      <c r="P9" s="38">
        <f>'DRC - Data, FAO Grazing'!P5*$F9*$G9</f>
        <v>361801.99999999988</v>
      </c>
      <c r="Q9" s="38">
        <f>'DRC - Data, FAO Grazing'!Q5*$F9*$G9</f>
        <v>360203.33999999991</v>
      </c>
      <c r="R9" s="38">
        <f>'DRC - Data, FAO Grazing'!R5*$F9*$G9</f>
        <v>366682.11999999994</v>
      </c>
      <c r="S9" s="38">
        <f>'DRC - Data, FAO Grazing'!S5*$F9*$G9</f>
        <v>379892.09999999992</v>
      </c>
      <c r="T9" s="38">
        <f>'DRC - Data, FAO Grazing'!T5*$F9*$G9</f>
        <v>386286.73999999987</v>
      </c>
      <c r="U9" s="38">
        <f>'DRC - Data, FAO Grazing'!U5*$F9*$G9</f>
        <v>401179.5199999999</v>
      </c>
      <c r="V9" s="38">
        <f>'DRC - Data, FAO Grazing'!V5*$F9*$G9</f>
        <v>416829.55999999994</v>
      </c>
      <c r="W9" s="38">
        <f>'DRC - Data, FAO Grazing'!W5*$F9*$G9</f>
        <v>423729.03999999992</v>
      </c>
      <c r="X9" s="38">
        <f>'DRC - Data, FAO Grazing'!X5*$F9*$G9</f>
        <v>428777.43999999989</v>
      </c>
      <c r="Y9" s="38">
        <f>'DRC - Data, FAO Grazing'!Y5*$F9*$G9</f>
        <v>420615.85999999993</v>
      </c>
      <c r="Z9" s="38">
        <f>'DRC - Data, FAO Grazing'!Z5*$F9*$G9</f>
        <v>490031.35999999987</v>
      </c>
      <c r="AA9" s="38">
        <f>'DRC - Data, FAO Grazing'!AA5*$F9*$G9</f>
        <v>499791.59999999992</v>
      </c>
      <c r="AB9" s="38">
        <f>'DRC - Data, FAO Grazing'!AB5*$F9*$G9</f>
        <v>535719.37999999989</v>
      </c>
      <c r="AC9" s="38">
        <f>'DRC - Data, FAO Grazing'!AC5*$F9*$G9</f>
        <v>560582.74999999988</v>
      </c>
      <c r="AD9" s="38">
        <f>'DRC - Data, FAO Grazing'!AD5*$F9*$G9</f>
        <v>566319.41519999993</v>
      </c>
      <c r="AE9" s="38">
        <f>'DRC - Data, FAO Grazing'!AE5*$F9*$G9</f>
        <v>592306.89559999993</v>
      </c>
      <c r="AF9" s="38">
        <f>'DRC - Data, FAO Grazing'!AF5*$F9*$G9</f>
        <v>639463.99999999988</v>
      </c>
      <c r="AG9" s="38">
        <f>'DRC - Data, FAO Grazing'!AG5*$F9*$G9</f>
        <v>673119.99999999988</v>
      </c>
      <c r="AH9" s="38">
        <f>'DRC - Data, FAO Grazing'!AH5*$F9*$G9</f>
        <v>715189.99999999977</v>
      </c>
      <c r="AI9" s="38">
        <f>'DRC - Data, FAO Grazing'!AI5*$F9*$G9</f>
        <v>757259.99999999977</v>
      </c>
      <c r="AJ9" s="38">
        <f>'DRC - Data, FAO Grazing'!AJ5*$F9*$G9</f>
        <v>807743.99999999977</v>
      </c>
      <c r="AK9" s="38">
        <f>'DRC - Data, FAO Grazing'!AK5*$F9*$G9</f>
        <v>848131.19999999984</v>
      </c>
      <c r="AL9" s="38">
        <f>'DRC - Data, FAO Grazing'!AL5*$F9*$G9</f>
        <v>860432.46799999976</v>
      </c>
      <c r="AM9" s="38">
        <f>'DRC - Data, FAO Grazing'!AM5*$F9*$G9</f>
        <v>886212.9639999998</v>
      </c>
      <c r="AN9" s="38">
        <f>'DRC - Data, FAO Grazing'!AN5*$F9*$G9</f>
        <v>950941.86599999969</v>
      </c>
      <c r="AO9" s="38">
        <f>'DRC - Data, FAO Grazing'!AO5*$F9*$G9</f>
        <v>996579.40199999977</v>
      </c>
      <c r="AP9" s="38">
        <f>'DRC - Data, FAO Grazing'!AP5*$F9*$G9</f>
        <v>847775.28779999982</v>
      </c>
      <c r="AQ9" s="38">
        <f>'DRC - Data, FAO Grazing'!AQ5*$F9*$G9</f>
        <v>926490.78199999977</v>
      </c>
      <c r="AR9" s="38">
        <f>'DRC - Data, FAO Grazing'!AR5*$F9*$G9</f>
        <v>982172.10979999974</v>
      </c>
      <c r="AS9" s="38">
        <f>'DRC - Data, FAO Grazing'!AS5*$F9*$G9</f>
        <v>1022586.2345999996</v>
      </c>
      <c r="AT9" s="38">
        <f>'DRC - Data, FAO Grazing'!AT5*$F9*$G9</f>
        <v>1008838.5999999997</v>
      </c>
      <c r="AU9" s="38">
        <f>'DRC - Data, FAO Grazing'!AU5*$F9*$G9</f>
        <v>996217.59999999974</v>
      </c>
      <c r="AV9" s="38">
        <f>'DRC - Data, FAO Grazing'!AV5*$F9*$G9</f>
        <v>983754.78319999971</v>
      </c>
      <c r="AW9" s="38">
        <f>'DRC - Data, FAO Grazing'!AW5*$F9*$G9</f>
        <v>971455.19799999986</v>
      </c>
      <c r="AX9" s="38">
        <f>'DRC - Data, FAO Grazing'!AX5*$F9*$G9</f>
        <v>971648.71999999974</v>
      </c>
      <c r="AY9" s="38">
        <f>'DRC - Data, FAO Grazing'!AY5*$F9*$G9</f>
        <v>971842.24199999985</v>
      </c>
      <c r="AZ9" s="38">
        <f>'DRC - Data, FAO Grazing'!AZ5*$F9*$G9</f>
        <v>972035.76399999985</v>
      </c>
      <c r="BA9" s="38">
        <f>'DRC - Data, FAO Grazing'!BA5*$F9*$G9</f>
        <v>972229.28599999973</v>
      </c>
      <c r="BB9" s="38">
        <f>'DRC - Data, FAO Grazing'!BB5*$F9*$G9</f>
        <v>972422.80799999973</v>
      </c>
      <c r="BC9" s="38">
        <f>'DRC - Data, FAO Grazing'!BC5*$F9*$G9</f>
        <v>972616.32999999984</v>
      </c>
      <c r="BD9" s="38">
        <f>'DRC - Data, FAO Grazing'!BD5*$F9*$G9</f>
        <v>972809.85199999984</v>
      </c>
      <c r="BE9" s="38">
        <f>'DRC - Data, FAO Grazing'!BE5*$F9*$G9</f>
        <v>972628.10959999985</v>
      </c>
      <c r="BF9" s="38">
        <f>'DRC - Data, FAO Grazing'!BF5*$F9*$G9</f>
        <v>972747.58839999977</v>
      </c>
      <c r="BG9" s="38">
        <f>'DRC - Data, FAO Grazing'!BG5*$F9*$G9</f>
        <v>1630670.2215999998</v>
      </c>
      <c r="BH9" s="38">
        <f>'DRC - Data, FAO Grazing'!BH5*$F9*$G9</f>
        <v>1671103.6985999995</v>
      </c>
      <c r="BI9" s="38">
        <f>'DRC - Data, FAO Grazing'!BI5*$F9*$G9</f>
        <v>1695711.2829999996</v>
      </c>
      <c r="BJ9" s="38">
        <f>'DRC - Data, FAO Grazing'!BJ5*$F9*$G9</f>
        <v>1715622.1725999997</v>
      </c>
      <c r="BK9" s="38">
        <f>'DRC - Data, FAO Grazing'!BK5*$F9*$G9</f>
        <v>1759561.7633999996</v>
      </c>
      <c r="BL9" s="38">
        <f>'DRC - Data, FAO Grazing'!BL5*$F9*$G9</f>
        <v>1839567.9651999995</v>
      </c>
      <c r="BM9" s="38">
        <f>'DRC - Data, FAO Grazing'!BM5*$F9*$G9</f>
        <v>1839346.6769999994</v>
      </c>
      <c r="BN9" s="38">
        <f>'DRC - Data, FAO Grazing'!BN5*$F9*$G9</f>
        <v>1799722.6267999997</v>
      </c>
    </row>
    <row r="10" spans="1:66" s="54" customFormat="1" x14ac:dyDescent="0.35">
      <c r="C10" s="52" t="s">
        <v>6</v>
      </c>
      <c r="E10" s="54">
        <v>0.12</v>
      </c>
      <c r="F10" s="195">
        <f t="shared" si="0"/>
        <v>0.88</v>
      </c>
      <c r="G10" s="54">
        <v>3.5</v>
      </c>
      <c r="H10" s="38">
        <f>'DRC - Data, FAO Grazing'!H6*$F10*$G10</f>
        <v>58520</v>
      </c>
      <c r="I10" s="38">
        <f>'DRC - Data, FAO Grazing'!I6*$F10*$G10</f>
        <v>52360</v>
      </c>
      <c r="J10" s="38">
        <f>'DRC - Data, FAO Grazing'!J6*$F10*$G10</f>
        <v>52360</v>
      </c>
      <c r="K10" s="38">
        <f>'DRC - Data, FAO Grazing'!K6*$F10*$G10</f>
        <v>55440</v>
      </c>
      <c r="L10" s="38">
        <f>'DRC - Data, FAO Grazing'!L6*$F10*$G10</f>
        <v>42473.200000000004</v>
      </c>
      <c r="M10" s="38">
        <f>'DRC - Data, FAO Grazing'!M6*$F10*$G10</f>
        <v>47555.200000000004</v>
      </c>
      <c r="N10" s="38">
        <f>'DRC - Data, FAO Grazing'!N6*$F10*$G10</f>
        <v>26965.399999999998</v>
      </c>
      <c r="O10" s="38">
        <f>'DRC - Data, FAO Grazing'!O6*$F10*$G10</f>
        <v>30800</v>
      </c>
      <c r="P10" s="38">
        <f>'DRC - Data, FAO Grazing'!P6*$F10*$G10</f>
        <v>33880</v>
      </c>
      <c r="Q10" s="38">
        <f>'DRC - Data, FAO Grazing'!Q6*$F10*$G10</f>
        <v>69916</v>
      </c>
      <c r="R10" s="38">
        <f>'DRC - Data, FAO Grazing'!R6*$F10*$G10</f>
        <v>68068</v>
      </c>
      <c r="S10" s="38">
        <f>'DRC - Data, FAO Grazing'!S6*$F10*$G10</f>
        <v>72380</v>
      </c>
      <c r="T10" s="38">
        <f>'DRC - Data, FAO Grazing'!T6*$F10*$G10</f>
        <v>74536</v>
      </c>
      <c r="U10" s="38">
        <f>'DRC - Data, FAO Grazing'!U6*$F10*$G10</f>
        <v>77924</v>
      </c>
      <c r="V10" s="38">
        <f>'DRC - Data, FAO Grazing'!V6*$F10*$G10</f>
        <v>77000</v>
      </c>
      <c r="W10" s="38">
        <f>'DRC - Data, FAO Grazing'!W6*$F10*$G10</f>
        <v>79156</v>
      </c>
      <c r="X10" s="38">
        <f>'DRC - Data, FAO Grazing'!X6*$F10*$G10</f>
        <v>79772</v>
      </c>
      <c r="Y10" s="38">
        <f>'DRC - Data, FAO Grazing'!Y6*$F10*$G10</f>
        <v>79464</v>
      </c>
      <c r="Z10" s="38">
        <f>'DRC - Data, FAO Grazing'!Z6*$F10*$G10</f>
        <v>75152</v>
      </c>
      <c r="AA10" s="38">
        <f>'DRC - Data, FAO Grazing'!AA6*$F10*$G10</f>
        <v>77308</v>
      </c>
      <c r="AB10" s="38">
        <f>'DRC - Data, FAO Grazing'!AB6*$F10*$G10</f>
        <v>68684</v>
      </c>
      <c r="AC10" s="38">
        <f>'DRC - Data, FAO Grazing'!AC6*$F10*$G10</f>
        <v>81620</v>
      </c>
      <c r="AD10" s="38">
        <f>'DRC - Data, FAO Grazing'!AD6*$F10*$G10</f>
        <v>84084</v>
      </c>
      <c r="AE10" s="38">
        <f>'DRC - Data, FAO Grazing'!AE6*$F10*$G10</f>
        <v>86548</v>
      </c>
      <c r="AF10" s="38">
        <f>'DRC - Data, FAO Grazing'!AF6*$F10*$G10</f>
        <v>88396</v>
      </c>
      <c r="AG10" s="38">
        <f>'DRC - Data, FAO Grazing'!AG6*$F10*$G10</f>
        <v>96096</v>
      </c>
      <c r="AH10" s="38">
        <f>'DRC - Data, FAO Grazing'!AH6*$F10*$G10</f>
        <v>92400</v>
      </c>
      <c r="AI10" s="38">
        <f>'DRC - Data, FAO Grazing'!AI6*$F10*$G10</f>
        <v>93632</v>
      </c>
      <c r="AJ10" s="38">
        <f>'DRC - Data, FAO Grazing'!AJ6*$F10*$G10</f>
        <v>95172</v>
      </c>
      <c r="AK10" s="38">
        <f>'DRC - Data, FAO Grazing'!AK6*$F10*$G10</f>
        <v>105456.12</v>
      </c>
      <c r="AL10" s="38">
        <f>'DRC - Data, FAO Grazing'!AL6*$F10*$G10</f>
        <v>92400</v>
      </c>
      <c r="AM10" s="38">
        <f>'DRC - Data, FAO Grazing'!AM6*$F10*$G10</f>
        <v>95264.400000000009</v>
      </c>
      <c r="AN10" s="38">
        <f>'DRC - Data, FAO Grazing'!AN6*$F10*$G10</f>
        <v>98252</v>
      </c>
      <c r="AO10" s="38">
        <f>'DRC - Data, FAO Grazing'!AO6*$F10*$G10</f>
        <v>101270.40000000001</v>
      </c>
      <c r="AP10" s="38">
        <f>'DRC - Data, FAO Grazing'!AP6*$F10*$G10</f>
        <v>247200.80000000002</v>
      </c>
      <c r="AQ10" s="38">
        <f>'DRC - Data, FAO Grazing'!AQ6*$F10*$G10</f>
        <v>254007.60000000003</v>
      </c>
      <c r="AR10" s="38">
        <f>'DRC - Data, FAO Grazing'!AR6*$F10*$G10</f>
        <v>82913.599999999991</v>
      </c>
      <c r="AS10" s="38">
        <f>'DRC - Data, FAO Grazing'!AS6*$F10*$G10</f>
        <v>85131.199999999997</v>
      </c>
      <c r="AT10" s="38">
        <f>'DRC - Data, FAO Grazing'!AT6*$F10*$G10</f>
        <v>87450.44</v>
      </c>
      <c r="AU10" s="38">
        <f>'DRC - Data, FAO Grazing'!AU6*$F10*$G10</f>
        <v>105674.8</v>
      </c>
      <c r="AV10" s="38">
        <f>'DRC - Data, FAO Grazing'!AV6*$F10*$G10</f>
        <v>108511.48</v>
      </c>
      <c r="AW10" s="38">
        <f>'DRC - Data, FAO Grazing'!AW6*$F10*$G10</f>
        <v>111342</v>
      </c>
      <c r="AX10" s="38">
        <f>'DRC - Data, FAO Grazing'!AX6*$F10*$G10</f>
        <v>112173.59999999999</v>
      </c>
      <c r="AY10" s="38">
        <f>'DRC - Data, FAO Grazing'!AY6*$F10*$G10</f>
        <v>113005.2</v>
      </c>
      <c r="AZ10" s="38">
        <f>'DRC - Data, FAO Grazing'!AZ6*$F10*$G10</f>
        <v>113867.59999999999</v>
      </c>
      <c r="BA10" s="38">
        <f>'DRC - Data, FAO Grazing'!BA6*$F10*$G10</f>
        <v>114730</v>
      </c>
      <c r="BB10" s="38">
        <f>'DRC - Data, FAO Grazing'!BB6*$F10*$G10</f>
        <v>115592.40000000001</v>
      </c>
      <c r="BC10" s="38">
        <f>'DRC - Data, FAO Grazing'!BC6*$F10*$G10</f>
        <v>116454.80000000002</v>
      </c>
      <c r="BD10" s="38">
        <f>'DRC - Data, FAO Grazing'!BD6*$F10*$G10</f>
        <v>117323.36</v>
      </c>
      <c r="BE10" s="38">
        <f>'DRC - Data, FAO Grazing'!BE6*$F10*$G10</f>
        <v>118225.80000000002</v>
      </c>
      <c r="BF10" s="38">
        <f>'DRC - Data, FAO Grazing'!BF6*$F10*$G10</f>
        <v>118906.48</v>
      </c>
      <c r="BG10" s="38">
        <f>'DRC - Data, FAO Grazing'!BG6*$F10*$G10</f>
        <v>140395.64000000001</v>
      </c>
      <c r="BH10" s="38">
        <f>'DRC - Data, FAO Grazing'!BH6*$F10*$G10</f>
        <v>141784.72</v>
      </c>
      <c r="BI10" s="38">
        <f>'DRC - Data, FAO Grazing'!BI6*$F10*$G10</f>
        <v>141926.39999999999</v>
      </c>
      <c r="BJ10" s="38">
        <f>'DRC - Data, FAO Grazing'!BJ6*$F10*$G10</f>
        <v>134830.07999999999</v>
      </c>
      <c r="BK10" s="38">
        <f>'DRC - Data, FAO Grazing'!BK6*$F10*$G10</f>
        <v>126298.48</v>
      </c>
      <c r="BL10" s="38">
        <f>'DRC - Data, FAO Grazing'!BL6*$F10*$G10</f>
        <v>125931.95999999999</v>
      </c>
      <c r="BM10" s="38">
        <f>'DRC - Data, FAO Grazing'!BM6*$F10*$G10</f>
        <v>125996.64</v>
      </c>
      <c r="BN10" s="38">
        <f>'DRC - Data, FAO Grazing'!BN6*$F10*$G10</f>
        <v>126064.40000000001</v>
      </c>
    </row>
    <row r="11" spans="1:66" s="54" customFormat="1" x14ac:dyDescent="0.35">
      <c r="C11" s="52" t="s">
        <v>80</v>
      </c>
      <c r="E11" s="54">
        <v>0.1084</v>
      </c>
      <c r="F11" s="195">
        <f t="shared" si="0"/>
        <v>0.89159999999999995</v>
      </c>
      <c r="G11" s="54">
        <v>2.2999999999999998</v>
      </c>
      <c r="H11" s="38">
        <f>'DRC - Data, FAO Grazing'!H7*$F11*$G11</f>
        <v>26306.123039999995</v>
      </c>
      <c r="I11" s="38">
        <f>'DRC - Data, FAO Grazing'!I7*$F11*$G11</f>
        <v>25155.691559999999</v>
      </c>
      <c r="J11" s="38">
        <f>'DRC - Data, FAO Grazing'!J7*$F11*$G11</f>
        <v>1347.2967599999999</v>
      </c>
      <c r="K11" s="38">
        <f>'DRC - Data, FAO Grazing'!K7*$F11*$G11</f>
        <v>12714.215999999999</v>
      </c>
      <c r="L11" s="38">
        <f>'DRC - Data, FAO Grazing'!L7*$F11*$G11</f>
        <v>16819.677359999998</v>
      </c>
      <c r="M11" s="38">
        <f>'DRC - Data, FAO Grazing'!M7*$F11*$G11</f>
        <v>16315.210079999999</v>
      </c>
      <c r="N11" s="38">
        <f>'DRC - Data, FAO Grazing'!N7*$F11*$G11</f>
        <v>17131.380719999997</v>
      </c>
      <c r="O11" s="38">
        <f>'DRC - Data, FAO Grazing'!O7*$F11*$G11</f>
        <v>20506.8</v>
      </c>
      <c r="P11" s="38">
        <f>'DRC - Data, FAO Grazing'!P7*$F11*$G11</f>
        <v>20506.8</v>
      </c>
      <c r="Q11" s="38">
        <f>'DRC - Data, FAO Grazing'!Q7*$F11*$G11</f>
        <v>10253.4</v>
      </c>
      <c r="R11" s="38">
        <f>'DRC - Data, FAO Grazing'!R7*$F11*$G11</f>
        <v>0</v>
      </c>
      <c r="S11" s="38">
        <f>'DRC - Data, FAO Grazing'!S7*$F11*$G11</f>
        <v>0</v>
      </c>
      <c r="T11" s="38">
        <f>'DRC - Data, FAO Grazing'!T7*$F11*$G11</f>
        <v>0</v>
      </c>
      <c r="U11" s="38">
        <f>'DRC - Data, FAO Grazing'!U7*$F11*$G11</f>
        <v>0</v>
      </c>
      <c r="V11" s="38">
        <f>'DRC - Data, FAO Grazing'!V7*$F11*$G11</f>
        <v>0</v>
      </c>
      <c r="W11" s="38">
        <f>'DRC - Data, FAO Grazing'!W7*$F11*$G11</f>
        <v>0</v>
      </c>
      <c r="X11" s="38">
        <f>'DRC - Data, FAO Grazing'!X7*$F11*$G11</f>
        <v>0</v>
      </c>
      <c r="Y11" s="38">
        <f>'DRC - Data, FAO Grazing'!Y7*$F11*$G11</f>
        <v>0</v>
      </c>
      <c r="Z11" s="38">
        <f>'DRC - Data, FAO Grazing'!Z7*$F11*$G11</f>
        <v>0</v>
      </c>
      <c r="AA11" s="38">
        <f>'DRC - Data, FAO Grazing'!AA7*$F11*$G11</f>
        <v>0</v>
      </c>
      <c r="AB11" s="38">
        <f>'DRC - Data, FAO Grazing'!AB7*$F11*$G11</f>
        <v>0</v>
      </c>
      <c r="AC11" s="38">
        <f>'DRC - Data, FAO Grazing'!AC7*$F11*$G11</f>
        <v>0</v>
      </c>
      <c r="AD11" s="38">
        <f>'DRC - Data, FAO Grazing'!AD7*$F11*$G11</f>
        <v>0</v>
      </c>
      <c r="AE11" s="38">
        <f>'DRC - Data, FAO Grazing'!AE7*$F11*$G11</f>
        <v>0</v>
      </c>
      <c r="AF11" s="38">
        <f>'DRC - Data, FAO Grazing'!AF7*$F11*$G11</f>
        <v>0</v>
      </c>
      <c r="AG11" s="38">
        <f>'DRC - Data, FAO Grazing'!AG7*$F11*$G11</f>
        <v>0</v>
      </c>
      <c r="AH11" s="38">
        <f>'DRC - Data, FAO Grazing'!AH7*$F11*$G11</f>
        <v>0</v>
      </c>
      <c r="AI11" s="38">
        <f>'DRC - Data, FAO Grazing'!AI7*$F11*$G11</f>
        <v>0</v>
      </c>
      <c r="AJ11" s="38">
        <f>'DRC - Data, FAO Grazing'!AJ7*$F11*$G11</f>
        <v>0</v>
      </c>
      <c r="AK11" s="38">
        <f>'DRC - Data, FAO Grazing'!AK7*$F11*$G11</f>
        <v>0</v>
      </c>
      <c r="AL11" s="38">
        <f>'DRC - Data, FAO Grazing'!AL7*$F11*$G11</f>
        <v>0</v>
      </c>
      <c r="AM11" s="38">
        <f>'DRC - Data, FAO Grazing'!AM7*$F11*$G11</f>
        <v>0</v>
      </c>
      <c r="AN11" s="38">
        <f>'DRC - Data, FAO Grazing'!AN7*$F11*$G11</f>
        <v>0</v>
      </c>
      <c r="AO11" s="38">
        <f>'DRC - Data, FAO Grazing'!AO7*$F11*$G11</f>
        <v>0</v>
      </c>
      <c r="AP11" s="38">
        <f>'DRC - Data, FAO Grazing'!AP7*$F11*$G11</f>
        <v>0</v>
      </c>
      <c r="AQ11" s="38">
        <f>'DRC - Data, FAO Grazing'!AQ7*$F11*$G11</f>
        <v>0</v>
      </c>
      <c r="AR11" s="38">
        <f>'DRC - Data, FAO Grazing'!AR7*$F11*$G11</f>
        <v>0</v>
      </c>
      <c r="AS11" s="38">
        <f>'DRC - Data, FAO Grazing'!AS7*$F11*$G11</f>
        <v>0</v>
      </c>
      <c r="AT11" s="38">
        <f>'DRC - Data, FAO Grazing'!AT7*$F11*$G11</f>
        <v>0</v>
      </c>
      <c r="AU11" s="38">
        <f>'DRC - Data, FAO Grazing'!AU7*$F11*$G11</f>
        <v>0</v>
      </c>
      <c r="AV11" s="38">
        <f>'DRC - Data, FAO Grazing'!AV7*$F11*$G11</f>
        <v>0</v>
      </c>
      <c r="AW11" s="38">
        <f>'DRC - Data, FAO Grazing'!AW7*$F11*$G11</f>
        <v>0</v>
      </c>
      <c r="AX11" s="38">
        <f>'DRC - Data, FAO Grazing'!AX7*$F11*$G11</f>
        <v>0</v>
      </c>
      <c r="AY11" s="38">
        <f>'DRC - Data, FAO Grazing'!AY7*$F11*$G11</f>
        <v>0</v>
      </c>
      <c r="AZ11" s="38">
        <f>'DRC - Data, FAO Grazing'!AZ7*$F11*$G11</f>
        <v>0</v>
      </c>
      <c r="BA11" s="38">
        <f>'DRC - Data, FAO Grazing'!BA7*$F11*$G11</f>
        <v>0</v>
      </c>
      <c r="BB11" s="38">
        <f>'DRC - Data, FAO Grazing'!BB7*$F11*$G11</f>
        <v>0</v>
      </c>
      <c r="BC11" s="38">
        <f>'DRC - Data, FAO Grazing'!BC7*$F11*$G11</f>
        <v>0</v>
      </c>
      <c r="BD11" s="38">
        <f>'DRC - Data, FAO Grazing'!BD7*$F11*$G11</f>
        <v>0</v>
      </c>
      <c r="BE11" s="38">
        <f>'DRC - Data, FAO Grazing'!BE7*$F11*$G11</f>
        <v>0</v>
      </c>
      <c r="BF11" s="38">
        <f>'DRC - Data, FAO Grazing'!BF7*$F11*$G11</f>
        <v>0</v>
      </c>
      <c r="BG11" s="38">
        <f>'DRC - Data, FAO Grazing'!BG7*$F11*$G11</f>
        <v>0</v>
      </c>
      <c r="BH11" s="38">
        <f>'DRC - Data, FAO Grazing'!BH7*$F11*$G11</f>
        <v>0</v>
      </c>
      <c r="BI11" s="38">
        <f>'DRC - Data, FAO Grazing'!BI7*$F11*$G11</f>
        <v>0</v>
      </c>
      <c r="BJ11" s="38">
        <f>'DRC - Data, FAO Grazing'!BJ7*$F11*$G11</f>
        <v>0</v>
      </c>
      <c r="BK11" s="38">
        <f>'DRC - Data, FAO Grazing'!BK7*$F11*$G11</f>
        <v>0</v>
      </c>
      <c r="BL11" s="38">
        <f>'DRC - Data, FAO Grazing'!BL7*$F11*$G11</f>
        <v>0</v>
      </c>
      <c r="BM11" s="38">
        <f>'DRC - Data, FAO Grazing'!BM7*$F11*$G11</f>
        <v>0</v>
      </c>
      <c r="BN11" s="38">
        <f>'DRC - Data, FAO Grazing'!BN7*$F11*$G11</f>
        <v>0</v>
      </c>
    </row>
    <row r="12" spans="1:66" s="54" customFormat="1" x14ac:dyDescent="0.35">
      <c r="A12" s="54">
        <v>19</v>
      </c>
      <c r="C12" s="52" t="s">
        <v>1</v>
      </c>
      <c r="D12" s="54" t="s">
        <v>0</v>
      </c>
      <c r="E12" s="54">
        <v>0.124</v>
      </c>
      <c r="F12" s="195">
        <f t="shared" si="0"/>
        <v>0.876</v>
      </c>
      <c r="G12" s="54">
        <v>3.5</v>
      </c>
      <c r="H12" s="38">
        <f>'DRC - Data, FAO Grazing'!H8*$F12*$G12</f>
        <v>85848</v>
      </c>
      <c r="I12" s="38">
        <f>'DRC - Data, FAO Grazing'!I8*$F12*$G12</f>
        <v>76650</v>
      </c>
      <c r="J12" s="38">
        <f>'DRC - Data, FAO Grazing'!J8*$F12*$G12</f>
        <v>79716</v>
      </c>
      <c r="K12" s="38">
        <f>'DRC - Data, FAO Grazing'!K8*$F12*$G12</f>
        <v>79716</v>
      </c>
      <c r="L12" s="38">
        <f>'DRC - Data, FAO Grazing'!L8*$F12*$G12</f>
        <v>73648.385999999999</v>
      </c>
      <c r="M12" s="38">
        <f>'DRC - Data, FAO Grazing'!M8*$F12*$G12</f>
        <v>76229.957999999999</v>
      </c>
      <c r="N12" s="38">
        <f>'DRC - Data, FAO Grazing'!N8*$F12*$G12</f>
        <v>80792.165999999997</v>
      </c>
      <c r="O12" s="38">
        <f>'DRC - Data, FAO Grazing'!O8*$F12*$G12</f>
        <v>54415.368000000002</v>
      </c>
      <c r="P12" s="38">
        <f>'DRC - Data, FAO Grazing'!P8*$F12*$G12</f>
        <v>58254</v>
      </c>
      <c r="Q12" s="38">
        <f>'DRC - Data, FAO Grazing'!Q8*$F12*$G12</f>
        <v>77876.400000000009</v>
      </c>
      <c r="R12" s="38">
        <f>'DRC - Data, FAO Grazing'!R8*$F12*$G12</f>
        <v>80329.2</v>
      </c>
      <c r="S12" s="38">
        <f>'DRC - Data, FAO Grazing'!S8*$F12*$G12</f>
        <v>81862.2</v>
      </c>
      <c r="T12" s="38">
        <f>'DRC - Data, FAO Grazing'!T8*$F12*$G12</f>
        <v>82782</v>
      </c>
      <c r="U12" s="38">
        <f>'DRC - Data, FAO Grazing'!U8*$F12*$G12</f>
        <v>86154.599999999991</v>
      </c>
      <c r="V12" s="38">
        <f>'DRC - Data, FAO Grazing'!V8*$F12*$G12</f>
        <v>82475.400000000009</v>
      </c>
      <c r="W12" s="38">
        <f>'DRC - Data, FAO Grazing'!W8*$F12*$G12</f>
        <v>84315</v>
      </c>
      <c r="X12" s="38">
        <f>'DRC - Data, FAO Grazing'!X8*$F12*$G12</f>
        <v>82475.400000000009</v>
      </c>
      <c r="Y12" s="38">
        <f>'DRC - Data, FAO Grazing'!Y8*$F12*$G12</f>
        <v>85541.400000000009</v>
      </c>
      <c r="Z12" s="38">
        <f>'DRC - Data, FAO Grazing'!Z8*$F12*$G12</f>
        <v>96272.400000000009</v>
      </c>
      <c r="AA12" s="38">
        <f>'DRC - Data, FAO Grazing'!AA8*$F12*$G12</f>
        <v>98725.2</v>
      </c>
      <c r="AB12" s="38">
        <f>'DRC - Data, FAO Grazing'!AB8*$F12*$G12</f>
        <v>101484.59999999999</v>
      </c>
      <c r="AC12" s="38">
        <f>'DRC - Data, FAO Grazing'!AC8*$F12*$G12</f>
        <v>104550.59999999999</v>
      </c>
      <c r="AD12" s="38">
        <f>'DRC - Data, FAO Grazing'!AD8*$F12*$G12</f>
        <v>107616.59999999999</v>
      </c>
      <c r="AE12" s="38">
        <f>'DRC - Data, FAO Grazing'!AE8*$F12*$G12</f>
        <v>110682.59999999999</v>
      </c>
      <c r="AF12" s="38">
        <f>'DRC - Data, FAO Grazing'!AF8*$F12*$G12</f>
        <v>113135.40000000001</v>
      </c>
      <c r="AG12" s="38">
        <f>'DRC - Data, FAO Grazing'!AG8*$F12*$G12</f>
        <v>116814.59999999999</v>
      </c>
      <c r="AH12" s="38">
        <f>'DRC - Data, FAO Grazing'!AH8*$F12*$G12</f>
        <v>120187.19999999998</v>
      </c>
      <c r="AI12" s="38">
        <f>'DRC - Data, FAO Grazing'!AI8*$F12*$G12</f>
        <v>138276.6</v>
      </c>
      <c r="AJ12" s="38">
        <f>'DRC - Data, FAO Grazing'!AJ8*$F12*$G12</f>
        <v>144102</v>
      </c>
      <c r="AK12" s="38">
        <f>'DRC - Data, FAO Grazing'!AK8*$F12*$G12</f>
        <v>150234</v>
      </c>
      <c r="AL12" s="38">
        <f>'DRC - Data, FAO Grazing'!AL8*$F12*$G12</f>
        <v>16252.866000000002</v>
      </c>
      <c r="AM12" s="38">
        <f>'DRC - Data, FAO Grazing'!AM8*$F12*$G12</f>
        <v>16758.756000000001</v>
      </c>
      <c r="AN12" s="38">
        <f>'DRC - Data, FAO Grazing'!AN8*$F12*$G12</f>
        <v>17261.580000000002</v>
      </c>
      <c r="AO12" s="38">
        <f>'DRC - Data, FAO Grazing'!AO8*$F12*$G12</f>
        <v>17813.460000000003</v>
      </c>
      <c r="AP12" s="38">
        <f>'DRC - Data, FAO Grazing'!AP8*$F12*$G12</f>
        <v>43448.286</v>
      </c>
      <c r="AQ12" s="38">
        <f>'DRC - Data, FAO Grazing'!AQ8*$F12*$G12</f>
        <v>44631.762000000002</v>
      </c>
      <c r="AR12" s="38">
        <f>'DRC - Data, FAO Grazing'!AR8*$F12*$G12</f>
        <v>14563.5</v>
      </c>
      <c r="AS12" s="38">
        <f>'DRC - Data, FAO Grazing'!AS8*$F12*$G12</f>
        <v>14977.41</v>
      </c>
      <c r="AT12" s="38">
        <f>'DRC - Data, FAO Grazing'!AT8*$F12*$G12</f>
        <v>15360.66</v>
      </c>
      <c r="AU12" s="38">
        <f>'DRC - Data, FAO Grazing'!AU8*$F12*$G12</f>
        <v>18549.3</v>
      </c>
      <c r="AV12" s="38">
        <f>'DRC - Data, FAO Grazing'!AV8*$F12*$G12</f>
        <v>19070.52</v>
      </c>
      <c r="AW12" s="38">
        <f>'DRC - Data, FAO Grazing'!AW8*$F12*$G12</f>
        <v>19561.080000000002</v>
      </c>
      <c r="AX12" s="38">
        <f>'DRC - Data, FAO Grazing'!AX8*$F12*$G12</f>
        <v>19469.100000000002</v>
      </c>
      <c r="AY12" s="38">
        <f>'DRC - Data, FAO Grazing'!AY8*$F12*$G12</f>
        <v>19377.12</v>
      </c>
      <c r="AZ12" s="38">
        <f>'DRC - Data, FAO Grazing'!AZ8*$F12*$G12</f>
        <v>19285.14</v>
      </c>
      <c r="BA12" s="38">
        <f>'DRC - Data, FAO Grazing'!BA8*$F12*$G12</f>
        <v>19193.16</v>
      </c>
      <c r="BB12" s="38">
        <f>'DRC - Data, FAO Grazing'!BB8*$F12*$G12</f>
        <v>19101.18</v>
      </c>
      <c r="BC12" s="38">
        <f>'DRC - Data, FAO Grazing'!BC8*$F12*$G12</f>
        <v>19009.2</v>
      </c>
      <c r="BD12" s="38">
        <f>'DRC - Data, FAO Grazing'!BD8*$F12*$G12</f>
        <v>18917.22</v>
      </c>
      <c r="BE12" s="38">
        <f>'DRC - Data, FAO Grazing'!BE8*$F12*$G12</f>
        <v>18825.240000000002</v>
      </c>
      <c r="BF12" s="38">
        <f>'DRC - Data, FAO Grazing'!BF8*$F12*$G12</f>
        <v>18938.682000000001</v>
      </c>
      <c r="BG12" s="38">
        <f>'DRC - Data, FAO Grazing'!BG8*$F12*$G12</f>
        <v>15704.052000000001</v>
      </c>
      <c r="BH12" s="38">
        <f>'DRC - Data, FAO Grazing'!BH8*$F12*$G12</f>
        <v>14971.277999999998</v>
      </c>
      <c r="BI12" s="38">
        <f>'DRC - Data, FAO Grazing'!BI8*$F12*$G12</f>
        <v>15838.956</v>
      </c>
      <c r="BJ12" s="38">
        <f>'DRC - Data, FAO Grazing'!BJ8*$F12*$G12</f>
        <v>17945.297999999999</v>
      </c>
      <c r="BK12" s="38">
        <f>'DRC - Data, FAO Grazing'!BK8*$F12*$G12</f>
        <v>17985.155999999999</v>
      </c>
      <c r="BL12" s="38">
        <f>'DRC - Data, FAO Grazing'!BL8*$F12*$G12</f>
        <v>17868.648000000001</v>
      </c>
      <c r="BM12" s="38">
        <f>'DRC - Data, FAO Grazing'!BM8*$F12*$G12</f>
        <v>17752.14</v>
      </c>
      <c r="BN12" s="38">
        <f>'DRC - Data, FAO Grazing'!BN8*$F12*$G12</f>
        <v>17638.698</v>
      </c>
    </row>
    <row r="13" spans="1:66" s="26" customFormat="1" x14ac:dyDescent="0.35">
      <c r="C13" s="26" t="s">
        <v>372</v>
      </c>
      <c r="E13" s="152"/>
      <c r="F13" s="194"/>
      <c r="H13" s="136">
        <f>SUM(H5:H12)</f>
        <v>574312.15743999998</v>
      </c>
      <c r="I13" s="136">
        <f t="shared" ref="I13:BN13" si="1">SUM(I5:I12)</f>
        <v>555183.66795999999</v>
      </c>
      <c r="J13" s="136">
        <f t="shared" si="1"/>
        <v>508370.00395999994</v>
      </c>
      <c r="K13" s="136">
        <f t="shared" si="1"/>
        <v>516983.32719999994</v>
      </c>
      <c r="L13" s="136">
        <f t="shared" si="1"/>
        <v>494295.62095999991</v>
      </c>
      <c r="M13" s="136">
        <f t="shared" si="1"/>
        <v>587503.94938000001</v>
      </c>
      <c r="N13" s="136">
        <f t="shared" si="1"/>
        <v>602551.61841999996</v>
      </c>
      <c r="O13" s="136">
        <f t="shared" si="1"/>
        <v>701711.35399999993</v>
      </c>
      <c r="P13" s="136">
        <f t="shared" si="1"/>
        <v>693748.64399999985</v>
      </c>
      <c r="Q13" s="136">
        <f t="shared" si="1"/>
        <v>748974.804</v>
      </c>
      <c r="R13" s="136">
        <f t="shared" si="1"/>
        <v>748359.45</v>
      </c>
      <c r="S13" s="136">
        <f t="shared" si="1"/>
        <v>781952.15999999992</v>
      </c>
      <c r="T13" s="136">
        <f t="shared" si="1"/>
        <v>793986.08599999989</v>
      </c>
      <c r="U13" s="136">
        <f t="shared" si="1"/>
        <v>822031.10039999988</v>
      </c>
      <c r="V13" s="136">
        <f t="shared" si="1"/>
        <v>841092.92960000003</v>
      </c>
      <c r="W13" s="136">
        <f t="shared" si="1"/>
        <v>858173.21</v>
      </c>
      <c r="X13" s="136">
        <f t="shared" si="1"/>
        <v>863034.30999999994</v>
      </c>
      <c r="Y13" s="136">
        <f t="shared" si="1"/>
        <v>857337.65</v>
      </c>
      <c r="Z13" s="136">
        <f t="shared" si="1"/>
        <v>949221.0199999999</v>
      </c>
      <c r="AA13" s="136">
        <f t="shared" si="1"/>
        <v>972541.8899999999</v>
      </c>
      <c r="AB13" s="136">
        <f t="shared" si="1"/>
        <v>1016354.6399999999</v>
      </c>
      <c r="AC13" s="136">
        <f t="shared" si="1"/>
        <v>1064284.808</v>
      </c>
      <c r="AD13" s="136">
        <f t="shared" si="1"/>
        <v>1101197.2631000001</v>
      </c>
      <c r="AE13" s="136">
        <f t="shared" si="1"/>
        <v>1150917.44</v>
      </c>
      <c r="AF13" s="136">
        <f t="shared" si="1"/>
        <v>1234566.6799999997</v>
      </c>
      <c r="AG13" s="136">
        <f t="shared" si="1"/>
        <v>1293154.6200000001</v>
      </c>
      <c r="AH13" s="136">
        <f t="shared" si="1"/>
        <v>1349975.5999999996</v>
      </c>
      <c r="AI13" s="136">
        <f t="shared" si="1"/>
        <v>1436302.92</v>
      </c>
      <c r="AJ13" s="136">
        <f t="shared" si="1"/>
        <v>1519088.2399999998</v>
      </c>
      <c r="AK13" s="136">
        <f t="shared" si="1"/>
        <v>1603690.1243999996</v>
      </c>
      <c r="AL13" s="136">
        <f t="shared" si="1"/>
        <v>1471059.9455999997</v>
      </c>
      <c r="AM13" s="136">
        <f t="shared" si="1"/>
        <v>1516724.3107999999</v>
      </c>
      <c r="AN13" s="136">
        <f t="shared" si="1"/>
        <v>1618814.3841999997</v>
      </c>
      <c r="AO13" s="136">
        <f t="shared" si="1"/>
        <v>1664593.0809999998</v>
      </c>
      <c r="AP13" s="136">
        <f t="shared" si="1"/>
        <v>1613746.52</v>
      </c>
      <c r="AQ13" s="136">
        <f t="shared" si="1"/>
        <v>1677185.2993000001</v>
      </c>
      <c r="AR13" s="136">
        <f t="shared" si="1"/>
        <v>1499871.8642999998</v>
      </c>
      <c r="AS13" s="136">
        <f t="shared" si="1"/>
        <v>1593369.7288999995</v>
      </c>
      <c r="AT13" s="136">
        <f t="shared" si="1"/>
        <v>1565555.2199999995</v>
      </c>
      <c r="AU13" s="136">
        <f t="shared" si="1"/>
        <v>1558228.5999999999</v>
      </c>
      <c r="AV13" s="136">
        <f t="shared" si="1"/>
        <v>1533550.2786999997</v>
      </c>
      <c r="AW13" s="136">
        <f t="shared" si="1"/>
        <v>1509284.0789999999</v>
      </c>
      <c r="AX13" s="136">
        <f t="shared" si="1"/>
        <v>1510751.966</v>
      </c>
      <c r="AY13" s="136">
        <f t="shared" si="1"/>
        <v>1512280.8489999999</v>
      </c>
      <c r="AZ13" s="136">
        <f t="shared" si="1"/>
        <v>1513826.18</v>
      </c>
      <c r="BA13" s="136">
        <f t="shared" si="1"/>
        <v>1515342.8069999996</v>
      </c>
      <c r="BB13" s="136">
        <f t="shared" si="1"/>
        <v>1516845.0819999995</v>
      </c>
      <c r="BC13" s="136">
        <f t="shared" si="1"/>
        <v>1518307.889</v>
      </c>
      <c r="BD13" s="136">
        <f t="shared" si="1"/>
        <v>1519898.848</v>
      </c>
      <c r="BE13" s="136">
        <f t="shared" si="1"/>
        <v>1522232.3864</v>
      </c>
      <c r="BF13" s="136">
        <f t="shared" si="1"/>
        <v>1523938.2601999999</v>
      </c>
      <c r="BG13" s="136">
        <f t="shared" si="1"/>
        <v>2605448.0624000002</v>
      </c>
      <c r="BH13" s="136">
        <f t="shared" si="1"/>
        <v>2852831.6011999995</v>
      </c>
      <c r="BI13" s="136">
        <f t="shared" si="1"/>
        <v>3137849.2166999993</v>
      </c>
      <c r="BJ13" s="136">
        <f t="shared" si="1"/>
        <v>3154056.0622999999</v>
      </c>
      <c r="BK13" s="136">
        <f t="shared" si="1"/>
        <v>3301509.5974999992</v>
      </c>
      <c r="BL13" s="136">
        <f t="shared" si="1"/>
        <v>3506900.3861999996</v>
      </c>
      <c r="BM13" s="136">
        <f t="shared" si="1"/>
        <v>3601181.1770000001</v>
      </c>
      <c r="BN13" s="136">
        <f t="shared" si="1"/>
        <v>3674663.5817999993</v>
      </c>
    </row>
    <row r="14" spans="1:66" s="54" customFormat="1" x14ac:dyDescent="0.35">
      <c r="E14" s="153"/>
      <c r="F14" s="195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</row>
    <row r="15" spans="1:66" s="26" customFormat="1" x14ac:dyDescent="0.35">
      <c r="A15" s="26">
        <v>19</v>
      </c>
      <c r="C15" s="26" t="s">
        <v>344</v>
      </c>
      <c r="D15" s="26" t="s">
        <v>0</v>
      </c>
      <c r="E15" s="152"/>
      <c r="F15" s="194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</row>
    <row r="16" spans="1:66" s="26" customFormat="1" x14ac:dyDescent="0.35">
      <c r="C16" s="178" t="s">
        <v>438</v>
      </c>
      <c r="E16" s="179">
        <v>0.90100000000000002</v>
      </c>
      <c r="F16" s="195">
        <f t="shared" ref="F16:F22" si="2">1-E16</f>
        <v>9.8999999999999977E-2</v>
      </c>
      <c r="G16" s="178">
        <v>1</v>
      </c>
      <c r="H16" s="38">
        <f>'DRC - Data, FAO Grazing'!H10*$F16*$G16</f>
        <v>12.869999999999997</v>
      </c>
      <c r="I16" s="38">
        <f>'DRC - Data, FAO Grazing'!I10*$F16*$G16</f>
        <v>10.790999999999997</v>
      </c>
      <c r="J16" s="38">
        <f>'DRC - Data, FAO Grazing'!J10*$F16*$G16</f>
        <v>9.4049999999999976</v>
      </c>
      <c r="K16" s="38">
        <f>'DRC - Data, FAO Grazing'!K10*$F16*$G16</f>
        <v>10.691999999999997</v>
      </c>
      <c r="L16" s="38">
        <f>'DRC - Data, FAO Grazing'!L10*$F16*$G16</f>
        <v>26.927999999999994</v>
      </c>
      <c r="M16" s="38">
        <f>'DRC - Data, FAO Grazing'!M10*$F16*$G16</f>
        <v>36.530999999999992</v>
      </c>
      <c r="N16" s="38">
        <f>'DRC - Data, FAO Grazing'!N10*$F16*$G16</f>
        <v>43.460999999999991</v>
      </c>
      <c r="O16" s="38">
        <f>'DRC - Data, FAO Grazing'!O10*$F16*$G16</f>
        <v>29.699999999999992</v>
      </c>
      <c r="P16" s="38">
        <f>'DRC - Data, FAO Grazing'!P10*$F16*$G16</f>
        <v>24.749999999999993</v>
      </c>
      <c r="Q16" s="38">
        <f>'DRC - Data, FAO Grazing'!Q10*$F16*$G16</f>
        <v>24.749999999999993</v>
      </c>
      <c r="R16" s="38">
        <f>'DRC - Data, FAO Grazing'!R10*$F16*$G16</f>
        <v>24.749999999999993</v>
      </c>
      <c r="S16" s="38">
        <f>'DRC - Data, FAO Grazing'!S10*$F16*$G16</f>
        <v>24.749999999999993</v>
      </c>
      <c r="T16" s="38">
        <f>'DRC - Data, FAO Grazing'!T10*$F16*$G16</f>
        <v>24.749999999999993</v>
      </c>
      <c r="U16" s="38">
        <f>'DRC - Data, FAO Grazing'!U10*$F16*$G16</f>
        <v>24.749999999999993</v>
      </c>
      <c r="V16" s="38">
        <f>'DRC - Data, FAO Grazing'!V10*$F16*$G16</f>
        <v>24.749999999999993</v>
      </c>
      <c r="W16" s="38">
        <f>'DRC - Data, FAO Grazing'!W10*$F16*$G16</f>
        <v>24.749999999999993</v>
      </c>
      <c r="X16" s="38">
        <f>'DRC - Data, FAO Grazing'!X10*$F16*$G16</f>
        <v>29.699999999999992</v>
      </c>
      <c r="Y16" s="38">
        <f>'DRC - Data, FAO Grazing'!Y10*$F16*$G16</f>
        <v>29.699999999999992</v>
      </c>
      <c r="Z16" s="38">
        <f>'DRC - Data, FAO Grazing'!Z10*$F16*$G16</f>
        <v>29.699999999999992</v>
      </c>
      <c r="AA16" s="38">
        <f>'DRC - Data, FAO Grazing'!AA10*$F16*$G16</f>
        <v>34.649999999999991</v>
      </c>
      <c r="AB16" s="38">
        <f>'DRC - Data, FAO Grazing'!AB10*$F16*$G16</f>
        <v>34.649999999999991</v>
      </c>
      <c r="AC16" s="38">
        <f>'DRC - Data, FAO Grazing'!AC10*$F16*$G16</f>
        <v>34.649999999999991</v>
      </c>
      <c r="AD16" s="38">
        <f>'DRC - Data, FAO Grazing'!AD10*$F16*$G16</f>
        <v>34.649999999999991</v>
      </c>
      <c r="AE16" s="38">
        <f>'DRC - Data, FAO Grazing'!AE10*$F16*$G16</f>
        <v>34.649999999999991</v>
      </c>
      <c r="AF16" s="38">
        <f>'DRC - Data, FAO Grazing'!AF10*$F16*$G16</f>
        <v>34.649999999999991</v>
      </c>
      <c r="AG16" s="38">
        <f>'DRC - Data, FAO Grazing'!AG10*$F16*$G16</f>
        <v>34.649999999999991</v>
      </c>
      <c r="AH16" s="38">
        <f>'DRC - Data, FAO Grazing'!AH10*$F16*$G16</f>
        <v>34.649999999999991</v>
      </c>
      <c r="AI16" s="38">
        <f>'DRC - Data, FAO Grazing'!AI10*$F16*$G16</f>
        <v>34.649999999999991</v>
      </c>
      <c r="AJ16" s="38">
        <f>'DRC - Data, FAO Grazing'!AJ10*$F16*$G16</f>
        <v>34.649999999999991</v>
      </c>
      <c r="AK16" s="38">
        <f>'DRC - Data, FAO Grazing'!AK10*$F16*$G16</f>
        <v>34.847999999999992</v>
      </c>
      <c r="AL16" s="38">
        <f>'DRC - Data, FAO Grazing'!AL10*$F16*$G16</f>
        <v>31.778999999999993</v>
      </c>
      <c r="AM16" s="38">
        <f>'DRC - Data, FAO Grazing'!AM10*$F16*$G16</f>
        <v>31.382999999999992</v>
      </c>
      <c r="AN16" s="38">
        <f>'DRC - Data, FAO Grazing'!AN10*$F16*$G16</f>
        <v>30.986999999999991</v>
      </c>
      <c r="AO16" s="38">
        <f>'DRC - Data, FAO Grazing'!AO10*$F16*$G16</f>
        <v>31.085999999999991</v>
      </c>
      <c r="AP16" s="38">
        <f>'DRC - Data, FAO Grazing'!AP10*$F16*$G16</f>
        <v>30.392999999999994</v>
      </c>
      <c r="AQ16" s="38">
        <f>'DRC - Data, FAO Grazing'!AQ10*$F16*$G16</f>
        <v>29.699999999999992</v>
      </c>
      <c r="AR16" s="38">
        <f>'DRC - Data, FAO Grazing'!AR10*$F16*$G16</f>
        <v>28.709999999999994</v>
      </c>
      <c r="AS16" s="38">
        <f>'DRC - Data, FAO Grazing'!AS10*$F16*$G16</f>
        <v>27.719999999999992</v>
      </c>
      <c r="AT16" s="38">
        <f>'DRC - Data, FAO Grazing'!AT10*$F16*$G16</f>
        <v>26.729999999999993</v>
      </c>
      <c r="AU16" s="38">
        <f>'DRC - Data, FAO Grazing'!AU10*$F16*$G16</f>
        <v>29.204999999999995</v>
      </c>
      <c r="AV16" s="38">
        <f>'DRC - Data, FAO Grazing'!AV10*$F16*$G16</f>
        <v>31.382999999999992</v>
      </c>
      <c r="AW16" s="38">
        <f>'DRC - Data, FAO Grazing'!AW10*$F16*$G16</f>
        <v>34.154999999999994</v>
      </c>
      <c r="AX16" s="38">
        <f>'DRC - Data, FAO Grazing'!AX10*$F16*$G16</f>
        <v>34.649999999999991</v>
      </c>
      <c r="AY16" s="38">
        <f>'DRC - Data, FAO Grazing'!AY10*$F16*$G16</f>
        <v>35.441999999999993</v>
      </c>
      <c r="AZ16" s="38">
        <f>'DRC - Data, FAO Grazing'!AZ10*$F16*$G16</f>
        <v>35.144999999999989</v>
      </c>
      <c r="BA16" s="38">
        <f>'DRC - Data, FAO Grazing'!BA10*$F16*$G16</f>
        <v>35.441999999999993</v>
      </c>
      <c r="BB16" s="38">
        <f>'DRC - Data, FAO Grazing'!BB10*$F16*$G16</f>
        <v>35.837999999999994</v>
      </c>
      <c r="BC16" s="38">
        <f>'DRC - Data, FAO Grazing'!BC10*$F16*$G16</f>
        <v>35.54099999999999</v>
      </c>
      <c r="BD16" s="38">
        <f>'DRC - Data, FAO Grazing'!BD10*$F16*$G16</f>
        <v>36.332999999999991</v>
      </c>
      <c r="BE16" s="38">
        <f>'DRC - Data, FAO Grazing'!BE10*$F16*$G16</f>
        <v>37.124999999999993</v>
      </c>
      <c r="BF16" s="38">
        <f>'DRC - Data, FAO Grazing'!BF10*$F16*$G16</f>
        <v>38.312999999999988</v>
      </c>
      <c r="BG16" s="38">
        <f>'DRC - Data, FAO Grazing'!BG10*$F16*$G16</f>
        <v>39.599999999999994</v>
      </c>
      <c r="BH16" s="38">
        <f>'DRC - Data, FAO Grazing'!BH10*$F16*$G16</f>
        <v>40.589999999999989</v>
      </c>
      <c r="BI16" s="38">
        <f>'DRC - Data, FAO Grazing'!BI10*$F16*$G16</f>
        <v>41.579999999999991</v>
      </c>
      <c r="BJ16" s="38">
        <f>'DRC - Data, FAO Grazing'!BJ10*$F16*$G16</f>
        <v>40.589999999999989</v>
      </c>
      <c r="BK16" s="38">
        <f>'DRC - Data, FAO Grazing'!BK10*$F16*$G16</f>
        <v>41.084999999999994</v>
      </c>
      <c r="BL16" s="38">
        <f>'DRC - Data, FAO Grazing'!BL10*$F16*$G16</f>
        <v>41.381999999999991</v>
      </c>
      <c r="BM16" s="38">
        <f>'DRC - Data, FAO Grazing'!BM10*$F16*$G16</f>
        <v>41.579999999999991</v>
      </c>
      <c r="BN16" s="38">
        <f>'DRC - Data, FAO Grazing'!BN10*$F16*$G16</f>
        <v>41.876999999999988</v>
      </c>
    </row>
    <row r="17" spans="1:66" s="54" customFormat="1" x14ac:dyDescent="0.35">
      <c r="C17" s="52" t="s">
        <v>278</v>
      </c>
      <c r="E17" s="153">
        <v>0.59699999999999998</v>
      </c>
      <c r="F17" s="195">
        <f t="shared" si="2"/>
        <v>0.40300000000000002</v>
      </c>
      <c r="G17" s="54">
        <v>0.8</v>
      </c>
      <c r="H17" s="38">
        <f>'DRC - Data, FAO Grazing'!H11*$F17*$G17</f>
        <v>2798432</v>
      </c>
      <c r="I17" s="38">
        <f>'DRC - Data, FAO Grazing'!I11*$F17*$G17</f>
        <v>2869360</v>
      </c>
      <c r="J17" s="38">
        <f>'DRC - Data, FAO Grazing'!J11*$F17*$G17</f>
        <v>2901600</v>
      </c>
      <c r="K17" s="38">
        <f>'DRC - Data, FAO Grazing'!K11*$F17*$G17</f>
        <v>2998320</v>
      </c>
      <c r="L17" s="38">
        <f>'DRC - Data, FAO Grazing'!L11*$F17*$G17</f>
        <v>3127280.0000000005</v>
      </c>
      <c r="M17" s="38">
        <f>'DRC - Data, FAO Grazing'!M11*$F17*$G17</f>
        <v>3062800.0000000005</v>
      </c>
      <c r="N17" s="38">
        <f>'DRC - Data, FAO Grazing'!N11*$F17*$G17</f>
        <v>3127280.0000000005</v>
      </c>
      <c r="O17" s="38">
        <f>'DRC - Data, FAO Grazing'!O11*$F17*$G17</f>
        <v>3159520.0000000005</v>
      </c>
      <c r="P17" s="38">
        <f>'DRC - Data, FAO Grazing'!P11*$F17*$G17</f>
        <v>3230448.0000000005</v>
      </c>
      <c r="Q17" s="38">
        <f>'DRC - Data, FAO Grazing'!Q11*$F17*$G17</f>
        <v>3335518.16</v>
      </c>
      <c r="R17" s="38">
        <f>'DRC - Data, FAO Grazing'!R11*$F17*$G17</f>
        <v>3330069.6000000006</v>
      </c>
      <c r="S17" s="38">
        <f>'DRC - Data, FAO Grazing'!S11*$F17*$G17</f>
        <v>3412539.5200000005</v>
      </c>
      <c r="T17" s="38">
        <f>'DRC - Data, FAO Grazing'!T11*$F17*$G17</f>
        <v>3551203.7600000002</v>
      </c>
      <c r="U17" s="38">
        <f>'DRC - Data, FAO Grazing'!U11*$F17*$G17</f>
        <v>3690609.5200000005</v>
      </c>
      <c r="V17" s="38">
        <f>'DRC - Data, FAO Grazing'!V11*$F17*$G17</f>
        <v>3818537.8400000008</v>
      </c>
      <c r="W17" s="38">
        <f>'DRC - Data, FAO Grazing'!W11*$F17*$G17</f>
        <v>3839687.2800000007</v>
      </c>
      <c r="X17" s="38">
        <f>'DRC - Data, FAO Grazing'!X11*$F17*$G17</f>
        <v>3913516.8800000008</v>
      </c>
      <c r="Y17" s="38">
        <f>'DRC - Data, FAO Grazing'!Y11*$F17*$G17</f>
        <v>3797517.3600000003</v>
      </c>
      <c r="Z17" s="38">
        <f>'DRC - Data, FAO Grazing'!Z11*$F17*$G17</f>
        <v>4051407.3600000003</v>
      </c>
      <c r="AA17" s="38">
        <f>'DRC - Data, FAO Grazing'!AA11*$F17*$G17</f>
        <v>4219313.28</v>
      </c>
      <c r="AB17" s="38">
        <f>'DRC - Data, FAO Grazing'!AB11*$F17*$G17</f>
        <v>4246652.8</v>
      </c>
      <c r="AC17" s="38">
        <f>'DRC - Data, FAO Grazing'!AC11*$F17*$G17</f>
        <v>4573082.8</v>
      </c>
      <c r="AD17" s="38">
        <f>'DRC - Data, FAO Grazing'!AD11*$F17*$G17</f>
        <v>4707233.4400000004</v>
      </c>
      <c r="AE17" s="38">
        <f>'DRC - Data, FAO Grazing'!AE11*$F17*$G17</f>
        <v>4848090</v>
      </c>
      <c r="AF17" s="38">
        <f>'DRC - Data, FAO Grazing'!AF11*$F17*$G17</f>
        <v>5061680</v>
      </c>
      <c r="AG17" s="38">
        <f>'DRC - Data, FAO Grazing'!AG11*$F17*$G17</f>
        <v>5255120</v>
      </c>
      <c r="AH17" s="38">
        <f>'DRC - Data, FAO Grazing'!AH11*$F17*$G17</f>
        <v>5422768</v>
      </c>
      <c r="AI17" s="38">
        <f>'DRC - Data, FAO Grazing'!AI11*$F17*$G17</f>
        <v>5609760</v>
      </c>
      <c r="AJ17" s="38">
        <f>'DRC - Data, FAO Grazing'!AJ11*$F17*$G17</f>
        <v>5803200</v>
      </c>
      <c r="AK17" s="38">
        <f>'DRC - Data, FAO Grazing'!AK11*$F17*$G17</f>
        <v>6033718.5792000005</v>
      </c>
      <c r="AL17" s="38">
        <f>'DRC - Data, FAO Grazing'!AL11*$F17*$G17</f>
        <v>6243598.4000000013</v>
      </c>
      <c r="AM17" s="38">
        <f>'DRC - Data, FAO Grazing'!AM11*$F17*$G17</f>
        <v>6377039.7600000007</v>
      </c>
      <c r="AN17" s="38">
        <f>'DRC - Data, FAO Grazing'!AN11*$F17*$G17</f>
        <v>6090264.9600000009</v>
      </c>
      <c r="AO17" s="38">
        <f>'DRC - Data, FAO Grazing'!AO11*$F17*$G17</f>
        <v>6158381.6320000002</v>
      </c>
      <c r="AP17" s="38">
        <f>'DRC - Data, FAO Grazing'!AP11*$F17*$G17</f>
        <v>5438920.2400000012</v>
      </c>
      <c r="AQ17" s="38">
        <f>'DRC - Data, FAO Grazing'!AQ11*$F17*$G17</f>
        <v>5444304.3200000003</v>
      </c>
      <c r="AR17" s="38">
        <f>'DRC - Data, FAO Grazing'!AR11*$F17*$G17</f>
        <v>5288133.7600000007</v>
      </c>
      <c r="AS17" s="38">
        <f>'DRC - Data, FAO Grazing'!AS11*$F17*$G17</f>
        <v>5500251.0368000008</v>
      </c>
      <c r="AT17" s="38">
        <f>'DRC - Data, FAO Grazing'!AT11*$F17*$G17</f>
        <v>5319600</v>
      </c>
      <c r="AU17" s="38">
        <f>'DRC - Data, FAO Grazing'!AU11*$F17*$G17</f>
        <v>5145181.6000000006</v>
      </c>
      <c r="AV17" s="38">
        <f>'DRC - Data, FAO Grazing'!AV11*$F17*$G17</f>
        <v>4976469.6800000006</v>
      </c>
      <c r="AW17" s="38">
        <f>'DRC - Data, FAO Grazing'!AW11*$F17*$G17</f>
        <v>4813315.9359999998</v>
      </c>
      <c r="AX17" s="38">
        <f>'DRC - Data, FAO Grazing'!AX11*$F17*$G17</f>
        <v>4818129.3679999998</v>
      </c>
      <c r="AY17" s="38">
        <f>'DRC - Data, FAO Grazing'!AY11*$F17*$G17</f>
        <v>4820047.648000001</v>
      </c>
      <c r="AZ17" s="38">
        <f>'DRC - Data, FAO Grazing'!AZ11*$F17*$G17</f>
        <v>4827769.1280000005</v>
      </c>
      <c r="BA17" s="38">
        <f>'DRC - Data, FAO Grazing'!BA11*$F17*$G17</f>
        <v>4832595.4560000002</v>
      </c>
      <c r="BB17" s="38">
        <f>'DRC - Data, FAO Grazing'!BB11*$F17*$G17</f>
        <v>4837428.2319999998</v>
      </c>
      <c r="BC17" s="38">
        <f>'DRC - Data, FAO Grazing'!BC11*$F17*$G17</f>
        <v>4840349.1760000009</v>
      </c>
      <c r="BD17" s="38">
        <f>'DRC - Data, FAO Grazing'!BD11*$F17*$G17</f>
        <v>4853554.6800000006</v>
      </c>
      <c r="BE17" s="38">
        <f>'DRC - Data, FAO Grazing'!BE11*$F17*$G17</f>
        <v>4840420.1040000012</v>
      </c>
      <c r="BF17" s="38">
        <f>'DRC - Data, FAO Grazing'!BF11*$F17*$G17</f>
        <v>4843793.0528000006</v>
      </c>
      <c r="BG17" s="38">
        <f>'DRC - Data, FAO Grazing'!BG11*$F17*$G17</f>
        <v>10649957.198400002</v>
      </c>
      <c r="BH17" s="38">
        <f>'DRC - Data, FAO Grazing'!BH11*$F17*$G17</f>
        <v>10935244.444800003</v>
      </c>
      <c r="BI17" s="38">
        <f>'DRC - Data, FAO Grazing'!BI11*$F17*$G17</f>
        <v>11241419.020000001</v>
      </c>
      <c r="BJ17" s="38">
        <f>'DRC - Data, FAO Grazing'!BJ11*$F17*$G17</f>
        <v>11261653.488800002</v>
      </c>
      <c r="BK17" s="38">
        <f>'DRC - Data, FAO Grazing'!BK11*$F17*$G17</f>
        <v>11284000</v>
      </c>
      <c r="BL17" s="38">
        <f>'DRC - Data, FAO Grazing'!BL11*$F17*$G17</f>
        <v>12154474.519200001</v>
      </c>
      <c r="BM17" s="38">
        <f>'DRC - Data, FAO Grazing'!BM11*$F17*$G17</f>
        <v>12532666.806400001</v>
      </c>
      <c r="BN17" s="38">
        <f>'DRC - Data, FAO Grazing'!BN11*$F17*$G17</f>
        <v>12912156.108800001</v>
      </c>
    </row>
    <row r="18" spans="1:66" s="54" customFormat="1" x14ac:dyDescent="0.35">
      <c r="C18" s="52" t="s">
        <v>280</v>
      </c>
      <c r="E18" s="153">
        <v>0.83299999999999996</v>
      </c>
      <c r="F18" s="195">
        <f t="shared" si="2"/>
        <v>0.16700000000000004</v>
      </c>
      <c r="G18" s="54">
        <v>1</v>
      </c>
      <c r="H18" s="38">
        <f>'DRC - Data, FAO Grazing'!H12*$F18*$G18</f>
        <v>2873.0680000000007</v>
      </c>
      <c r="I18" s="38">
        <f>'DRC - Data, FAO Grazing'!I12*$F18*$G18</f>
        <v>2456.9040000000005</v>
      </c>
      <c r="J18" s="38">
        <f>'DRC - Data, FAO Grazing'!J12*$F18*$G18</f>
        <v>2950.8900000000008</v>
      </c>
      <c r="K18" s="38">
        <f>'DRC - Data, FAO Grazing'!K12*$F18*$G18</f>
        <v>2998.9860000000008</v>
      </c>
      <c r="L18" s="38">
        <f>'DRC - Data, FAO Grazing'!L12*$F18*$G18</f>
        <v>4175.0000000000009</v>
      </c>
      <c r="M18" s="38">
        <f>'DRC - Data, FAO Grazing'!M12*$F18*$G18</f>
        <v>4509.0000000000009</v>
      </c>
      <c r="N18" s="38">
        <f>'DRC - Data, FAO Grazing'!N12*$F18*$G18</f>
        <v>4676.0000000000009</v>
      </c>
      <c r="O18" s="38">
        <f>'DRC - Data, FAO Grazing'!O12*$F18*$G18</f>
        <v>4843.0000000000009</v>
      </c>
      <c r="P18" s="38">
        <f>'DRC - Data, FAO Grazing'!P12*$F18*$G18</f>
        <v>5043.4000000000015</v>
      </c>
      <c r="Q18" s="38">
        <f>'DRC - Data, FAO Grazing'!Q12*$F18*$G18</f>
        <v>4742.8000000000011</v>
      </c>
      <c r="R18" s="38">
        <f>'DRC - Data, FAO Grazing'!R12*$F18*$G18</f>
        <v>5010.0000000000009</v>
      </c>
      <c r="S18" s="38">
        <f>'DRC - Data, FAO Grazing'!S12*$F18*$G18</f>
        <v>5010.0000000000009</v>
      </c>
      <c r="T18" s="38">
        <f>'DRC - Data, FAO Grazing'!T12*$F18*$G18</f>
        <v>5344.0000000000009</v>
      </c>
      <c r="U18" s="38">
        <f>'DRC - Data, FAO Grazing'!U12*$F18*$G18</f>
        <v>5277.2000000000007</v>
      </c>
      <c r="V18" s="38">
        <f>'DRC - Data, FAO Grazing'!V12*$F18*$G18</f>
        <v>5427.5000000000009</v>
      </c>
      <c r="W18" s="38">
        <f>'DRC - Data, FAO Grazing'!W12*$F18*$G18</f>
        <v>5477.6000000000013</v>
      </c>
      <c r="X18" s="38">
        <f>'DRC - Data, FAO Grazing'!X12*$F18*$G18</f>
        <v>5527.7000000000016</v>
      </c>
      <c r="Y18" s="38">
        <f>'DRC - Data, FAO Grazing'!Y12*$F18*$G18</f>
        <v>5160.3000000000011</v>
      </c>
      <c r="Z18" s="38">
        <f>'DRC - Data, FAO Grazing'!Z12*$F18*$G18</f>
        <v>4175.0000000000009</v>
      </c>
      <c r="AA18" s="38">
        <f>'DRC - Data, FAO Grazing'!AA12*$F18*$G18</f>
        <v>4258.5000000000009</v>
      </c>
      <c r="AB18" s="38">
        <f>'DRC - Data, FAO Grazing'!AB12*$F18*$G18</f>
        <v>4425.5000000000009</v>
      </c>
      <c r="AC18" s="38">
        <f>'DRC - Data, FAO Grazing'!AC12*$F18*$G18</f>
        <v>4509.0000000000009</v>
      </c>
      <c r="AD18" s="38">
        <f>'DRC - Data, FAO Grazing'!AD12*$F18*$G18</f>
        <v>4676.0000000000009</v>
      </c>
      <c r="AE18" s="38">
        <f>'DRC - Data, FAO Grazing'!AE12*$F18*$G18</f>
        <v>4759.5000000000009</v>
      </c>
      <c r="AF18" s="38">
        <f>'DRC - Data, FAO Grazing'!AF12*$F18*$G18</f>
        <v>4859.7000000000007</v>
      </c>
      <c r="AG18" s="38">
        <f>'DRC - Data, FAO Grazing'!AG12*$F18*$G18</f>
        <v>5031.7100000000009</v>
      </c>
      <c r="AH18" s="38">
        <f>'DRC - Data, FAO Grazing'!AH12*$F18*$G18</f>
        <v>5203.7200000000012</v>
      </c>
      <c r="AI18" s="38">
        <f>'DRC - Data, FAO Grazing'!AI12*$F18*$G18</f>
        <v>5318.9500000000016</v>
      </c>
      <c r="AJ18" s="38">
        <f>'DRC - Data, FAO Grazing'!AJ12*$F18*$G18</f>
        <v>5437.5200000000013</v>
      </c>
      <c r="AK18" s="38">
        <f>'DRC - Data, FAO Grazing'!AK12*$F18*$G18</f>
        <v>5557.7600000000011</v>
      </c>
      <c r="AL18" s="38">
        <f>'DRC - Data, FAO Grazing'!AL12*$F18*$G18</f>
        <v>5679.670000000001</v>
      </c>
      <c r="AM18" s="38">
        <f>'DRC - Data, FAO Grazing'!AM12*$F18*$G18</f>
        <v>5845.0000000000009</v>
      </c>
      <c r="AN18" s="38">
        <f>'DRC - Data, FAO Grazing'!AN12*$F18*$G18</f>
        <v>18858.308000000005</v>
      </c>
      <c r="AO18" s="38">
        <f>'DRC - Data, FAO Grazing'!AO12*$F18*$G18</f>
        <v>19341.272000000004</v>
      </c>
      <c r="AP18" s="38">
        <f>'DRC - Data, FAO Grazing'!AP12*$F18*$G18</f>
        <v>14476.729000000003</v>
      </c>
      <c r="AQ18" s="38">
        <f>'DRC - Data, FAO Grazing'!AQ12*$F18*$G18</f>
        <v>14606.655000000002</v>
      </c>
      <c r="AR18" s="38">
        <f>'DRC - Data, FAO Grazing'!AR12*$F18*$G18</f>
        <v>14737.750000000004</v>
      </c>
      <c r="AS18" s="38">
        <f>'DRC - Data, FAO Grazing'!AS12*$F18*$G18</f>
        <v>14696.000000000004</v>
      </c>
      <c r="AT18" s="38">
        <f>'DRC - Data, FAO Grazing'!AT12*$F18*$G18</f>
        <v>14870.682000000003</v>
      </c>
      <c r="AU18" s="38">
        <f>'DRC - Data, FAO Grazing'!AU12*$F18*$G18</f>
        <v>15004.449000000004</v>
      </c>
      <c r="AV18" s="38">
        <f>'DRC - Data, FAO Grazing'!AV12*$F18*$G18</f>
        <v>15140.220000000003</v>
      </c>
      <c r="AW18" s="38">
        <f>'DRC - Data, FAO Grazing'!AW12*$F18*$G18</f>
        <v>15277.160000000003</v>
      </c>
      <c r="AX18" s="38">
        <f>'DRC - Data, FAO Grazing'!AX12*$F18*$G18</f>
        <v>15345.630000000003</v>
      </c>
      <c r="AY18" s="38">
        <f>'DRC - Data, FAO Grazing'!AY12*$F18*$G18</f>
        <v>15414.100000000004</v>
      </c>
      <c r="AZ18" s="38">
        <f>'DRC - Data, FAO Grazing'!AZ12*$F18*$G18</f>
        <v>15554.380000000003</v>
      </c>
      <c r="BA18" s="38">
        <f>'DRC - Data, FAO Grazing'!BA12*$F18*$G18</f>
        <v>15554.380000000003</v>
      </c>
      <c r="BB18" s="38">
        <f>'DRC - Data, FAO Grazing'!BB12*$F18*$G18</f>
        <v>15624.520000000004</v>
      </c>
      <c r="BC18" s="38">
        <f>'DRC - Data, FAO Grazing'!BC12*$F18*$G18</f>
        <v>15694.660000000003</v>
      </c>
      <c r="BD18" s="38">
        <f>'DRC - Data, FAO Grazing'!BD12*$F18*$G18</f>
        <v>15765.134000000004</v>
      </c>
      <c r="BE18" s="38">
        <f>'DRC - Data, FAO Grazing'!BE12*$F18*$G18</f>
        <v>15835.942000000003</v>
      </c>
      <c r="BF18" s="38">
        <f>'DRC - Data, FAO Grazing'!BF12*$F18*$G18</f>
        <v>15909.923000000004</v>
      </c>
      <c r="BG18" s="38">
        <f>'DRC - Data, FAO Grazing'!BG12*$F18*$G18</f>
        <v>16340.616000000004</v>
      </c>
      <c r="BH18" s="38">
        <f>'DRC - Data, FAO Grazing'!BH12*$F18*$G18</f>
        <v>16483.568000000003</v>
      </c>
      <c r="BI18" s="38">
        <f>'DRC - Data, FAO Grazing'!BI12*$F18*$G18</f>
        <v>16628.524000000005</v>
      </c>
      <c r="BJ18" s="38">
        <f>'DRC - Data, FAO Grazing'!BJ12*$F18*$G18</f>
        <v>16658.417000000005</v>
      </c>
      <c r="BK18" s="38">
        <f>'DRC - Data, FAO Grazing'!BK12*$F18*$G18</f>
        <v>16647.061000000005</v>
      </c>
      <c r="BL18" s="38">
        <f>'DRC - Data, FAO Grazing'!BL12*$F18*$G18</f>
        <v>16778.156000000003</v>
      </c>
      <c r="BM18" s="38">
        <f>'DRC - Data, FAO Grazing'!BM12*$F18*$G18</f>
        <v>16982.898000000005</v>
      </c>
      <c r="BN18" s="38">
        <f>'DRC - Data, FAO Grazing'!BN12*$F18*$G18</f>
        <v>17189.644000000004</v>
      </c>
    </row>
    <row r="19" spans="1:66" s="54" customFormat="1" x14ac:dyDescent="0.35">
      <c r="C19" s="52" t="s">
        <v>439</v>
      </c>
      <c r="E19" s="153">
        <v>0.92</v>
      </c>
      <c r="F19" s="195">
        <f t="shared" si="2"/>
        <v>7.999999999999996E-2</v>
      </c>
      <c r="G19" s="54">
        <v>1</v>
      </c>
      <c r="H19" s="38">
        <f>'DRC - Data, FAO Grazing'!H13*$F19*$G19</f>
        <v>1395.0399999999993</v>
      </c>
      <c r="I19" s="38">
        <f>'DRC - Data, FAO Grazing'!I13*$F19*$G19</f>
        <v>1978.1599999999989</v>
      </c>
      <c r="J19" s="38">
        <f>'DRC - Data, FAO Grazing'!J13*$F19*$G19</f>
        <v>1489.2799999999993</v>
      </c>
      <c r="K19" s="38">
        <f>'DRC - Data, FAO Grazing'!K13*$F19*$G19</f>
        <v>1313.2799999999993</v>
      </c>
      <c r="L19" s="38">
        <f>'DRC - Data, FAO Grazing'!L13*$F19*$G19</f>
        <v>2147.3599999999988</v>
      </c>
      <c r="M19" s="38">
        <f>'DRC - Data, FAO Grazing'!M13*$F19*$G19</f>
        <v>1979.119999999999</v>
      </c>
      <c r="N19" s="38">
        <f>'DRC - Data, FAO Grazing'!N13*$F19*$G19</f>
        <v>2308.9599999999987</v>
      </c>
      <c r="O19" s="38">
        <f>'DRC - Data, FAO Grazing'!O13*$F19*$G19</f>
        <v>1083.8399999999995</v>
      </c>
      <c r="P19" s="38">
        <f>'DRC - Data, FAO Grazing'!P13*$F19*$G19</f>
        <v>1199.9999999999993</v>
      </c>
      <c r="Q19" s="38">
        <f>'DRC - Data, FAO Grazing'!Q13*$F19*$G19</f>
        <v>2551.9999999999986</v>
      </c>
      <c r="R19" s="38">
        <f>'DRC - Data, FAO Grazing'!R13*$F19*$G19</f>
        <v>2399.9999999999986</v>
      </c>
      <c r="S19" s="38">
        <f>'DRC - Data, FAO Grazing'!S13*$F19*$G19</f>
        <v>2356.639999999999</v>
      </c>
      <c r="T19" s="38">
        <f>'DRC - Data, FAO Grazing'!T13*$F19*$G19</f>
        <v>2714.8799999999987</v>
      </c>
      <c r="U19" s="38">
        <f>'DRC - Data, FAO Grazing'!U13*$F19*$G19</f>
        <v>3350.7199999999984</v>
      </c>
      <c r="V19" s="38">
        <f>'DRC - Data, FAO Grazing'!V13*$F19*$G19</f>
        <v>3359.9999999999982</v>
      </c>
      <c r="W19" s="38">
        <f>'DRC - Data, FAO Grazing'!W13*$F19*$G19</f>
        <v>3399.9999999999982</v>
      </c>
      <c r="X19" s="38">
        <f>'DRC - Data, FAO Grazing'!X13*$F19*$G19</f>
        <v>3439.9999999999982</v>
      </c>
      <c r="Y19" s="38">
        <f>'DRC - Data, FAO Grazing'!Y13*$F19*$G19</f>
        <v>3463.9999999999982</v>
      </c>
      <c r="Z19" s="38">
        <f>'DRC - Data, FAO Grazing'!Z13*$F19*$G19</f>
        <v>3199.9999999999982</v>
      </c>
      <c r="AA19" s="38">
        <f>'DRC - Data, FAO Grazing'!AA13*$F19*$G19</f>
        <v>2799.9999999999986</v>
      </c>
      <c r="AB19" s="38">
        <f>'DRC - Data, FAO Grazing'!AB13*$F19*$G19</f>
        <v>2471.9999999999986</v>
      </c>
      <c r="AC19" s="38">
        <f>'DRC - Data, FAO Grazing'!AC13*$F19*$G19</f>
        <v>2543.9999999999986</v>
      </c>
      <c r="AD19" s="38">
        <f>'DRC - Data, FAO Grazing'!AD13*$F19*$G19</f>
        <v>2615.9999999999986</v>
      </c>
      <c r="AE19" s="38">
        <f>'DRC - Data, FAO Grazing'!AE13*$F19*$G19</f>
        <v>2799.9999999999986</v>
      </c>
      <c r="AF19" s="38">
        <f>'DRC - Data, FAO Grazing'!AF13*$F19*$G19</f>
        <v>2959.9999999999986</v>
      </c>
      <c r="AG19" s="38">
        <f>'DRC - Data, FAO Grazing'!AG13*$F19*$G19</f>
        <v>3039.9999999999986</v>
      </c>
      <c r="AH19" s="38">
        <f>'DRC - Data, FAO Grazing'!AH13*$F19*$G19</f>
        <v>3039.9999999999986</v>
      </c>
      <c r="AI19" s="38">
        <f>'DRC - Data, FAO Grazing'!AI13*$F19*$G19</f>
        <v>3199.9999999999982</v>
      </c>
      <c r="AJ19" s="38">
        <f>'DRC - Data, FAO Grazing'!AJ13*$F19*$G19</f>
        <v>3199.9999999999982</v>
      </c>
      <c r="AK19" s="38">
        <f>'DRC - Data, FAO Grazing'!AK13*$F19*$G19</f>
        <v>3220.6399999999985</v>
      </c>
      <c r="AL19" s="38">
        <f>'DRC - Data, FAO Grazing'!AL13*$F19*$G19</f>
        <v>2845.2799999999984</v>
      </c>
      <c r="AM19" s="38">
        <f>'DRC - Data, FAO Grazing'!AM13*$F19*$G19</f>
        <v>3083.6799999999985</v>
      </c>
      <c r="AN19" s="38">
        <f>'DRC - Data, FAO Grazing'!AN13*$F19*$G19</f>
        <v>3341.9999999999982</v>
      </c>
      <c r="AO19" s="38">
        <f>'DRC - Data, FAO Grazing'!AO13*$F19*$G19</f>
        <v>3621.9999999999982</v>
      </c>
      <c r="AP19" s="38">
        <f>'DRC - Data, FAO Grazing'!AP13*$F19*$G19</f>
        <v>2435.5199999999986</v>
      </c>
      <c r="AQ19" s="38">
        <f>'DRC - Data, FAO Grazing'!AQ13*$F19*$G19</f>
        <v>2346.3199999999988</v>
      </c>
      <c r="AR19" s="38">
        <f>'DRC - Data, FAO Grazing'!AR13*$F19*$G19</f>
        <v>2420.1599999999989</v>
      </c>
      <c r="AS19" s="38">
        <f>'DRC - Data, FAO Grazing'!AS13*$F19*$G19</f>
        <v>2496.3199999999988</v>
      </c>
      <c r="AT19" s="38">
        <f>'DRC - Data, FAO Grazing'!AT13*$F19*$G19</f>
        <v>2397.599999999999</v>
      </c>
      <c r="AU19" s="38">
        <f>'DRC - Data, FAO Grazing'!AU13*$F19*$G19</f>
        <v>2483.1999999999989</v>
      </c>
      <c r="AV19" s="38">
        <f>'DRC - Data, FAO Grazing'!AV13*$F19*$G19</f>
        <v>2395.1999999999989</v>
      </c>
      <c r="AW19" s="38">
        <f>'DRC - Data, FAO Grazing'!AW13*$F19*$G19</f>
        <v>2310.3999999999987</v>
      </c>
      <c r="AX19" s="38">
        <f>'DRC - Data, FAO Grazing'!AX13*$F19*$G19</f>
        <v>2337.599999999999</v>
      </c>
      <c r="AY19" s="38">
        <f>'DRC - Data, FAO Grazing'!AY13*$F19*$G19</f>
        <v>2364.7999999999988</v>
      </c>
      <c r="AZ19" s="38">
        <f>'DRC - Data, FAO Grazing'!AZ13*$F19*$G19</f>
        <v>2392.7999999999988</v>
      </c>
      <c r="BA19" s="38">
        <f>'DRC - Data, FAO Grazing'!BA13*$F19*$G19</f>
        <v>2420.7999999999988</v>
      </c>
      <c r="BB19" s="38">
        <f>'DRC - Data, FAO Grazing'!BB13*$F19*$G19</f>
        <v>2449.599999999999</v>
      </c>
      <c r="BC19" s="38">
        <f>'DRC - Data, FAO Grazing'!BC13*$F19*$G19</f>
        <v>2478.3999999999987</v>
      </c>
      <c r="BD19" s="38">
        <f>'DRC - Data, FAO Grazing'!BD13*$F19*$G19</f>
        <v>2399.9999999999986</v>
      </c>
      <c r="BE19" s="38">
        <f>'DRC - Data, FAO Grazing'!BE13*$F19*$G19</f>
        <v>2622.3199999999988</v>
      </c>
      <c r="BF19" s="38">
        <f>'DRC - Data, FAO Grazing'!BF13*$F19*$G19</f>
        <v>2552.7199999999989</v>
      </c>
      <c r="BG19" s="38">
        <f>'DRC - Data, FAO Grazing'!BG13*$F19*$G19</f>
        <v>2609.4399999999987</v>
      </c>
      <c r="BH19" s="38">
        <f>'DRC - Data, FAO Grazing'!BH13*$F19*$G19</f>
        <v>2689.7599999999989</v>
      </c>
      <c r="BI19" s="38">
        <f>'DRC - Data, FAO Grazing'!BI13*$F19*$G19</f>
        <v>2613.1999999999989</v>
      </c>
      <c r="BJ19" s="38">
        <f>'DRC - Data, FAO Grazing'!BJ13*$F19*$G19</f>
        <v>2397.9999999999986</v>
      </c>
      <c r="BK19" s="38">
        <f>'DRC - Data, FAO Grazing'!BK13*$F19*$G19</f>
        <v>2386.3999999999987</v>
      </c>
      <c r="BL19" s="38">
        <f>'DRC - Data, FAO Grazing'!BL13*$F19*$G19</f>
        <v>2370.559999999999</v>
      </c>
      <c r="BM19" s="38">
        <f>'DRC - Data, FAO Grazing'!BM13*$F19*$G19</f>
        <v>2358.2399999999989</v>
      </c>
      <c r="BN19" s="38">
        <f>'DRC - Data, FAO Grazing'!BN13*$F19*$G19</f>
        <v>2347.9999999999986</v>
      </c>
    </row>
    <row r="20" spans="1:66" s="54" customFormat="1" x14ac:dyDescent="0.35">
      <c r="A20" s="54">
        <v>19</v>
      </c>
      <c r="C20" s="52" t="s">
        <v>283</v>
      </c>
      <c r="D20" s="54" t="s">
        <v>0</v>
      </c>
      <c r="E20" s="153">
        <v>0.79</v>
      </c>
      <c r="F20" s="195">
        <f>1-E20</f>
        <v>0.20999999999999996</v>
      </c>
      <c r="G20" s="54">
        <v>1</v>
      </c>
      <c r="H20" s="38">
        <f>'DRC - Data, FAO Grazing'!H14*$F20*$G20</f>
        <v>3779.9999999999995</v>
      </c>
      <c r="I20" s="38">
        <f>'DRC - Data, FAO Grazing'!I14*$F20*$G20</f>
        <v>3989.9999999999995</v>
      </c>
      <c r="J20" s="38">
        <f>'DRC - Data, FAO Grazing'!J14*$F20*$G20</f>
        <v>4094.9999999999991</v>
      </c>
      <c r="K20" s="38">
        <f>'DRC - Data, FAO Grazing'!K14*$F20*$G20</f>
        <v>4199.9999999999991</v>
      </c>
      <c r="L20" s="38">
        <f>'DRC - Data, FAO Grazing'!L14*$F20*$G20</f>
        <v>4199.9999999999991</v>
      </c>
      <c r="M20" s="38">
        <f>'DRC - Data, FAO Grazing'!M14*$F20*$G20</f>
        <v>4409.9999999999991</v>
      </c>
      <c r="N20" s="38">
        <f>'DRC - Data, FAO Grazing'!N14*$F20*$G20</f>
        <v>4619.9999999999991</v>
      </c>
      <c r="O20" s="38">
        <f>'DRC - Data, FAO Grazing'!O14*$F20*$G20</f>
        <v>4829.9999999999991</v>
      </c>
      <c r="P20" s="38">
        <f>'DRC - Data, FAO Grazing'!P14*$F20*$G20</f>
        <v>4829.9999999999991</v>
      </c>
      <c r="Q20" s="38">
        <f>'DRC - Data, FAO Grazing'!Q14*$F20*$G20</f>
        <v>5039.9999999999991</v>
      </c>
      <c r="R20" s="38">
        <f>'DRC - Data, FAO Grazing'!R14*$F20*$G20</f>
        <v>6236.9999999999991</v>
      </c>
      <c r="S20" s="38">
        <f>'DRC - Data, FAO Grazing'!S14*$F20*$G20</f>
        <v>6215.9999999999991</v>
      </c>
      <c r="T20" s="38">
        <f>'DRC - Data, FAO Grazing'!T14*$F20*$G20</f>
        <v>5711.9999999999991</v>
      </c>
      <c r="U20" s="38">
        <f>'DRC - Data, FAO Grazing'!U14*$F20*$G20</f>
        <v>6215.9999999999991</v>
      </c>
      <c r="V20" s="38">
        <f>'DRC - Data, FAO Grazing'!V14*$F20*$G20</f>
        <v>6194.9999999999991</v>
      </c>
      <c r="W20" s="38">
        <f>'DRC - Data, FAO Grazing'!W14*$F20*$G20</f>
        <v>6320.9999999999991</v>
      </c>
      <c r="X20" s="38">
        <f>'DRC - Data, FAO Grazing'!X14*$F20*$G20</f>
        <v>6572.9999999999991</v>
      </c>
      <c r="Y20" s="38">
        <f>'DRC - Data, FAO Grazing'!Y14*$F20*$G20</f>
        <v>6005.9999999999991</v>
      </c>
      <c r="Z20" s="38">
        <f>'DRC - Data, FAO Grazing'!Z14*$F20*$G20</f>
        <v>8399.9999999999982</v>
      </c>
      <c r="AA20" s="38">
        <f>'DRC - Data, FAO Grazing'!AA14*$F20*$G20</f>
        <v>8567.9999999999982</v>
      </c>
      <c r="AB20" s="38">
        <f>'DRC - Data, FAO Grazing'!AB14*$F20*$G20</f>
        <v>8903.9999999999982</v>
      </c>
      <c r="AC20" s="38">
        <f>'DRC - Data, FAO Grazing'!AC14*$F20*$G20</f>
        <v>9071.9999999999982</v>
      </c>
      <c r="AD20" s="38">
        <f>'DRC - Data, FAO Grazing'!AD14*$F20*$G20</f>
        <v>9407.9999999999982</v>
      </c>
      <c r="AE20" s="38">
        <f>'DRC - Data, FAO Grazing'!AE14*$F20*$G20</f>
        <v>9575.9999999999982</v>
      </c>
      <c r="AF20" s="38">
        <f>'DRC - Data, FAO Grazing'!AF14*$F20*$G20</f>
        <v>9575.9999999999982</v>
      </c>
      <c r="AG20" s="38">
        <f>'DRC - Data, FAO Grazing'!AG14*$F20*$G20</f>
        <v>10037.999999999998</v>
      </c>
      <c r="AH20" s="38">
        <f>'DRC - Data, FAO Grazing'!AH14*$F20*$G20</f>
        <v>10478.999999999998</v>
      </c>
      <c r="AI20" s="38">
        <f>'DRC - Data, FAO Grazing'!AI14*$F20*$G20</f>
        <v>10709.999999999998</v>
      </c>
      <c r="AJ20" s="38">
        <f>'DRC - Data, FAO Grazing'!AJ14*$F20*$G20</f>
        <v>10961.999999999998</v>
      </c>
      <c r="AK20" s="38">
        <f>'DRC - Data, FAO Grazing'!AK14*$F20*$G20</f>
        <v>18269.999999999996</v>
      </c>
      <c r="AL20" s="38">
        <f>'DRC - Data, FAO Grazing'!AL14*$F20*$G20</f>
        <v>25619.999999999996</v>
      </c>
      <c r="AM20" s="38">
        <f>'DRC - Data, FAO Grazing'!AM14*$F20*$G20</f>
        <v>32969.999999999993</v>
      </c>
      <c r="AN20" s="38">
        <f>'DRC - Data, FAO Grazing'!AN14*$F20*$G20</f>
        <v>40319.999999999993</v>
      </c>
      <c r="AO20" s="38">
        <f>'DRC - Data, FAO Grazing'!AO14*$F20*$G20</f>
        <v>47669.999999999993</v>
      </c>
      <c r="AP20" s="38">
        <f>'DRC - Data, FAO Grazing'!AP14*$F20*$G20</f>
        <v>54914.999999999993</v>
      </c>
      <c r="AQ20" s="38">
        <f>'DRC - Data, FAO Grazing'!AQ14*$F20*$G20</f>
        <v>62264.999999999993</v>
      </c>
      <c r="AR20" s="38">
        <f>'DRC - Data, FAO Grazing'!AR14*$F20*$G20</f>
        <v>69614.999999999985</v>
      </c>
      <c r="AS20" s="38">
        <f>'DRC - Data, FAO Grazing'!AS14*$F20*$G20</f>
        <v>76964.999999999985</v>
      </c>
      <c r="AT20" s="38">
        <f>'DRC - Data, FAO Grazing'!AT14*$F20*$G20</f>
        <v>84314.999999999985</v>
      </c>
      <c r="AU20" s="38">
        <f>'DRC - Data, FAO Grazing'!AU14*$F20*$G20</f>
        <v>91664.999999999985</v>
      </c>
      <c r="AV20" s="38">
        <f>'DRC - Data, FAO Grazing'!AV14*$F20*$G20</f>
        <v>99014.999999999985</v>
      </c>
      <c r="AW20" s="38">
        <f>'DRC - Data, FAO Grazing'!AW14*$F20*$G20</f>
        <v>106259.99999999999</v>
      </c>
      <c r="AX20" s="38">
        <f>'DRC - Data, FAO Grazing'!AX14*$F20*$G20</f>
        <v>113609.99999999999</v>
      </c>
      <c r="AY20" s="38">
        <f>'DRC - Data, FAO Grazing'!AY14*$F20*$G20</f>
        <v>120959.99999999999</v>
      </c>
      <c r="AZ20" s="38">
        <f>'DRC - Data, FAO Grazing'!AZ14*$F20*$G20</f>
        <v>128309.99999999999</v>
      </c>
      <c r="BA20" s="38">
        <f>'DRC - Data, FAO Grazing'!BA14*$F20*$G20</f>
        <v>135554.99999999997</v>
      </c>
      <c r="BB20" s="38">
        <f>'DRC - Data, FAO Grazing'!BB14*$F20*$G20</f>
        <v>142904.99999999997</v>
      </c>
      <c r="BC20" s="38">
        <f>'DRC - Data, FAO Grazing'!BC14*$F20*$G20</f>
        <v>150254.99999999997</v>
      </c>
      <c r="BD20" s="38">
        <f>'DRC - Data, FAO Grazing'!BD14*$F20*$G20</f>
        <v>157624.94999999998</v>
      </c>
      <c r="BE20" s="38">
        <f>'DRC - Data, FAO Grazing'!BE14*$F20*$G20</f>
        <v>167999.99999999997</v>
      </c>
      <c r="BF20" s="38">
        <f>'DRC - Data, FAO Grazing'!BF14*$F20*$G20</f>
        <v>178499.99999999997</v>
      </c>
      <c r="BG20" s="38">
        <f>'DRC - Data, FAO Grazing'!BG14*$F20*$G20</f>
        <v>181649.99999999997</v>
      </c>
      <c r="BH20" s="38">
        <f>'DRC - Data, FAO Grazing'!BH14*$F20*$G20</f>
        <v>180599.99999999997</v>
      </c>
      <c r="BI20" s="38">
        <f>'DRC - Data, FAO Grazing'!BI14*$F20*$G20</f>
        <v>179924.21999999997</v>
      </c>
      <c r="BJ20" s="38">
        <f>'DRC - Data, FAO Grazing'!BJ14*$F20*$G20</f>
        <v>201880.76999999996</v>
      </c>
      <c r="BK20" s="38">
        <f>'DRC - Data, FAO Grazing'!BK14*$F20*$G20</f>
        <v>209149.07999999996</v>
      </c>
      <c r="BL20" s="38">
        <f>'DRC - Data, FAO Grazing'!BL14*$F20*$G20</f>
        <v>216462.11999999997</v>
      </c>
      <c r="BM20" s="38">
        <f>'DRC - Data, FAO Grazing'!BM14*$F20*$G20</f>
        <v>223785.23999999996</v>
      </c>
      <c r="BN20" s="38">
        <f>'DRC - Data, FAO Grazing'!BN14*$F20*$G20</f>
        <v>231087.35999999996</v>
      </c>
    </row>
    <row r="21" spans="1:66" s="54" customFormat="1" x14ac:dyDescent="0.35">
      <c r="C21" s="52" t="s">
        <v>286</v>
      </c>
      <c r="E21" s="153">
        <v>0.77300000000000002</v>
      </c>
      <c r="F21" s="195">
        <f t="shared" si="2"/>
        <v>0.22699999999999998</v>
      </c>
      <c r="G21" s="54">
        <v>1</v>
      </c>
      <c r="H21" s="38">
        <f>'DRC - Data, FAO Grazing'!H15*$F21*$G21</f>
        <v>67976.511999999988</v>
      </c>
      <c r="I21" s="38">
        <f>'DRC - Data, FAO Grazing'!I15*$F21*$G21</f>
        <v>66965</v>
      </c>
      <c r="J21" s="38">
        <f>'DRC - Data, FAO Grazing'!J15*$F21*$G21</f>
        <v>66057</v>
      </c>
      <c r="K21" s="38">
        <f>'DRC - Data, FAO Grazing'!K15*$F21*$G21</f>
        <v>60298.917999999998</v>
      </c>
      <c r="L21" s="38">
        <f>'DRC - Data, FAO Grazing'!L15*$F21*$G21</f>
        <v>43524.071999999993</v>
      </c>
      <c r="M21" s="38">
        <f>'DRC - Data, FAO Grazing'!M15*$F21*$G21</f>
        <v>51542.619999999995</v>
      </c>
      <c r="N21" s="38">
        <f>'DRC - Data, FAO Grazing'!N15*$F21*$G21</f>
        <v>57243.497999999992</v>
      </c>
      <c r="O21" s="38">
        <f>'DRC - Data, FAO Grazing'!O15*$F21*$G21</f>
        <v>57430.999999999993</v>
      </c>
      <c r="P21" s="38">
        <f>'DRC - Data, FAO Grazing'!P15*$F21*$G21</f>
        <v>59019.999999999993</v>
      </c>
      <c r="Q21" s="38">
        <f>'DRC - Data, FAO Grazing'!Q15*$F21*$G21</f>
        <v>59882.599999999991</v>
      </c>
      <c r="R21" s="38">
        <f>'DRC - Data, FAO Grazing'!R15*$F21*$G21</f>
        <v>60631.7</v>
      </c>
      <c r="S21" s="38">
        <f>'DRC - Data, FAO Grazing'!S15*$F21*$G21</f>
        <v>62243.399999999994</v>
      </c>
      <c r="T21" s="38">
        <f>'DRC - Data, FAO Grazing'!T15*$F21*$G21</f>
        <v>64694.999999999993</v>
      </c>
      <c r="U21" s="38">
        <f>'DRC - Data, FAO Grazing'!U15*$F21*$G21</f>
        <v>66669.899999999994</v>
      </c>
      <c r="V21" s="38">
        <f>'DRC - Data, FAO Grazing'!V15*$F21*$G21</f>
        <v>68145.399999999994</v>
      </c>
      <c r="W21" s="38">
        <f>'DRC - Data, FAO Grazing'!W15*$F21*$G21</f>
        <v>69416.599999999991</v>
      </c>
      <c r="X21" s="38">
        <f>'DRC - Data, FAO Grazing'!X15*$F21*$G21</f>
        <v>69689</v>
      </c>
      <c r="Y21" s="38">
        <f>'DRC - Data, FAO Grazing'!Y15*$F21*$G21</f>
        <v>67691.399999999994</v>
      </c>
      <c r="Z21" s="38">
        <f>'DRC - Data, FAO Grazing'!Z15*$F21*$G21</f>
        <v>73548</v>
      </c>
      <c r="AA21" s="38">
        <f>'DRC - Data, FAO Grazing'!AA15*$F21*$G21</f>
        <v>75591</v>
      </c>
      <c r="AB21" s="38">
        <f>'DRC - Data, FAO Grazing'!AB15*$F21*$G21</f>
        <v>77747.5</v>
      </c>
      <c r="AC21" s="38">
        <f>'DRC - Data, FAO Grazing'!AC15*$F21*$G21</f>
        <v>80017.5</v>
      </c>
      <c r="AD21" s="38">
        <f>'DRC - Data, FAO Grazing'!AD15*$F21*$G21</f>
        <v>82400.999999999985</v>
      </c>
      <c r="AE21" s="38">
        <f>'DRC - Data, FAO Grazing'!AE15*$F21*$G21</f>
        <v>84557.499999999985</v>
      </c>
      <c r="AF21" s="38">
        <f>'DRC - Data, FAO Grazing'!AF15*$F21*$G21</f>
        <v>86532.4</v>
      </c>
      <c r="AG21" s="38">
        <f>'DRC - Data, FAO Grazing'!AG15*$F21*$G21</f>
        <v>85034.2</v>
      </c>
      <c r="AH21" s="38">
        <f>'DRC - Data, FAO Grazing'!AH15*$F21*$G21</f>
        <v>84353.2</v>
      </c>
      <c r="AI21" s="38">
        <f>'DRC - Data, FAO Grazing'!AI15*$F21*$G21</f>
        <v>83626.799999999988</v>
      </c>
      <c r="AJ21" s="38">
        <f>'DRC - Data, FAO Grazing'!AJ15*$F21*$G21</f>
        <v>84602.9</v>
      </c>
      <c r="AK21" s="38">
        <f>'DRC - Data, FAO Grazing'!AK15*$F21*$G21</f>
        <v>85583.54</v>
      </c>
      <c r="AL21" s="38">
        <f>'DRC - Data, FAO Grazing'!AL15*$F21*$G21</f>
        <v>90550.299999999988</v>
      </c>
      <c r="AM21" s="38">
        <f>'DRC - Data, FAO Grazing'!AM15*$F21*$G21</f>
        <v>91435.599999999991</v>
      </c>
      <c r="AN21" s="38">
        <f>'DRC - Data, FAO Grazing'!AN15*$F21*$G21</f>
        <v>91224.489999999991</v>
      </c>
      <c r="AO21" s="38">
        <f>'DRC - Data, FAO Grazing'!AO15*$F21*$G21</f>
        <v>92470.492999999988</v>
      </c>
      <c r="AP21" s="38">
        <f>'DRC - Data, FAO Grazing'!AP15*$F21*$G21</f>
        <v>93523.999999999985</v>
      </c>
      <c r="AQ21" s="38">
        <f>'DRC - Data, FAO Grazing'!AQ15*$F21*$G21</f>
        <v>92615.999999999985</v>
      </c>
      <c r="AR21" s="38">
        <f>'DRC - Data, FAO Grazing'!AR15*$F21*$G21</f>
        <v>91707.999999999985</v>
      </c>
      <c r="AS21" s="38">
        <f>'DRC - Data, FAO Grazing'!AS15*$F21*$G21</f>
        <v>58064.783999999992</v>
      </c>
      <c r="AT21" s="38">
        <f>'DRC - Data, FAO Grazing'!AT15*$F21*$G21</f>
        <v>55841.999999999993</v>
      </c>
      <c r="AU21" s="38">
        <f>'DRC - Data, FAO Grazing'!AU15*$F21*$G21</f>
        <v>53798.999999999993</v>
      </c>
      <c r="AV21" s="38">
        <f>'DRC - Data, FAO Grazing'!AV15*$F21*$G21</f>
        <v>51830.682999999997</v>
      </c>
      <c r="AW21" s="38">
        <f>'DRC - Data, FAO Grazing'!AW15*$F21*$G21</f>
        <v>49935.46</v>
      </c>
      <c r="AX21" s="38">
        <f>'DRC - Data, FAO Grazing'!AX15*$F21*$G21</f>
        <v>50664.13</v>
      </c>
      <c r="AY21" s="38">
        <f>'DRC - Data, FAO Grazing'!AY15*$F21*$G21</f>
        <v>50950.149999999994</v>
      </c>
      <c r="AZ21" s="38">
        <f>'DRC - Data, FAO Grazing'!AZ15*$F21*$G21</f>
        <v>52155.519999999997</v>
      </c>
      <c r="BA21" s="38">
        <f>'DRC - Data, FAO Grazing'!BA15*$F21*$G21</f>
        <v>52915.969999999994</v>
      </c>
      <c r="BB21" s="38">
        <f>'DRC - Data, FAO Grazing'!BB15*$F21*$G21</f>
        <v>53687.77</v>
      </c>
      <c r="BC21" s="38">
        <f>'DRC - Data, FAO Grazing'!BC15*$F21*$G21</f>
        <v>54470.92</v>
      </c>
      <c r="BD21" s="38">
        <f>'DRC - Data, FAO Grazing'!BD15*$F21*$G21</f>
        <v>55265.42</v>
      </c>
      <c r="BE21" s="38">
        <f>'DRC - Data, FAO Grazing'!BE15*$F21*$G21</f>
        <v>56071.496999999996</v>
      </c>
      <c r="BF21" s="38">
        <f>'DRC - Data, FAO Grazing'!BF15*$F21*$G21</f>
        <v>56887.788999999997</v>
      </c>
      <c r="BG21" s="38">
        <f>'DRC - Data, FAO Grazing'!BG15*$F21*$G21</f>
        <v>102755.863</v>
      </c>
      <c r="BH21" s="38">
        <f>'DRC - Data, FAO Grazing'!BH15*$F21*$G21</f>
        <v>105570.20899999999</v>
      </c>
      <c r="BI21" s="38">
        <f>'DRC - Data, FAO Grazing'!BI15*$F21*$G21</f>
        <v>108461.50799999999</v>
      </c>
      <c r="BJ21" s="38">
        <f>'DRC - Data, FAO Grazing'!BJ15*$F21*$G21</f>
        <v>108656.72799999999</v>
      </c>
      <c r="BK21" s="38">
        <f>'DRC - Data, FAO Grazing'!BK15*$F21*$G21</f>
        <v>111999.07599999999</v>
      </c>
      <c r="BL21" s="38">
        <f>'DRC - Data, FAO Grazing'!BL15*$F21*$G21</f>
        <v>116496.62699999999</v>
      </c>
      <c r="BM21" s="38">
        <f>'DRC - Data, FAO Grazing'!BM15*$F21*$G21</f>
        <v>116631.692</v>
      </c>
      <c r="BN21" s="38">
        <f>'DRC - Data, FAO Grazing'!BN15*$F21*$G21</f>
        <v>123189.72199999999</v>
      </c>
    </row>
    <row r="22" spans="1:66" s="54" customFormat="1" x14ac:dyDescent="0.35">
      <c r="C22" s="52" t="s">
        <v>405</v>
      </c>
      <c r="E22" s="153">
        <v>0.70599999999999996</v>
      </c>
      <c r="F22" s="195">
        <f t="shared" si="2"/>
        <v>0.29400000000000004</v>
      </c>
      <c r="G22" s="54">
        <v>1</v>
      </c>
      <c r="H22" s="38">
        <f>'DRC - Data, FAO Grazing'!H16*$F22*$G22</f>
        <v>5603.9340000000011</v>
      </c>
      <c r="I22" s="38">
        <f>'DRC - Data, FAO Grazing'!I16*$F22*$G22</f>
        <v>6368.0400000000009</v>
      </c>
      <c r="J22" s="38">
        <f>'DRC - Data, FAO Grazing'!J16*$F22*$G22</f>
        <v>6111.6720000000005</v>
      </c>
      <c r="K22" s="38">
        <f>'DRC - Data, FAO Grazing'!K16*$F22*$G22</f>
        <v>4456.746000000001</v>
      </c>
      <c r="L22" s="38">
        <f>'DRC - Data, FAO Grazing'!L16*$F22*$G22</f>
        <v>6631.7580000000007</v>
      </c>
      <c r="M22" s="38">
        <f>'DRC - Data, FAO Grazing'!M16*$F22*$G22</f>
        <v>8807.0640000000003</v>
      </c>
      <c r="N22" s="38">
        <f>'DRC - Data, FAO Grazing'!N16*$F22*$G22</f>
        <v>13132.392000000002</v>
      </c>
      <c r="O22" s="38">
        <f>'DRC - Data, FAO Grazing'!O16*$F22*$G22</f>
        <v>12348.000000000002</v>
      </c>
      <c r="P22" s="38">
        <f>'DRC - Data, FAO Grazing'!P16*$F22*$G22</f>
        <v>11760.000000000002</v>
      </c>
      <c r="Q22" s="38">
        <f>'DRC - Data, FAO Grazing'!Q16*$F22*$G22</f>
        <v>11172.000000000002</v>
      </c>
      <c r="R22" s="38">
        <f>'DRC - Data, FAO Grazing'!R16*$F22*$G22</f>
        <v>11436.600000000002</v>
      </c>
      <c r="S22" s="38">
        <f>'DRC - Data, FAO Grazing'!S16*$F22*$G22</f>
        <v>11407.2</v>
      </c>
      <c r="T22" s="38">
        <f>'DRC - Data, FAO Grazing'!T16*$F22*$G22</f>
        <v>11907.000000000002</v>
      </c>
      <c r="U22" s="38">
        <f>'DRC - Data, FAO Grazing'!U16*$F22*$G22</f>
        <v>12436.200000000003</v>
      </c>
      <c r="V22" s="38">
        <f>'DRC - Data, FAO Grazing'!V16*$F22*$G22</f>
        <v>12700.800000000001</v>
      </c>
      <c r="W22" s="38">
        <f>'DRC - Data, FAO Grazing'!W16*$F22*$G22</f>
        <v>13524.000000000002</v>
      </c>
      <c r="X22" s="38">
        <f>'DRC - Data, FAO Grazing'!X16*$F22*$G22</f>
        <v>13465.200000000003</v>
      </c>
      <c r="Y22" s="38">
        <f>'DRC - Data, FAO Grazing'!Y16*$F22*$G22</f>
        <v>10878.000000000002</v>
      </c>
      <c r="Z22" s="38">
        <f>'DRC - Data, FAO Grazing'!Z16*$F22*$G22</f>
        <v>8820.0000000000018</v>
      </c>
      <c r="AA22" s="38">
        <f>'DRC - Data, FAO Grazing'!AA16*$F22*$G22</f>
        <v>8996.4000000000015</v>
      </c>
      <c r="AB22" s="38">
        <f>'DRC - Data, FAO Grazing'!AB16*$F22*$G22</f>
        <v>9349.2000000000007</v>
      </c>
      <c r="AC22" s="38">
        <f>'DRC - Data, FAO Grazing'!AC16*$F22*$G22</f>
        <v>9525.6</v>
      </c>
      <c r="AD22" s="38">
        <f>'DRC - Data, FAO Grazing'!AD16*$F22*$G22</f>
        <v>9878.4000000000015</v>
      </c>
      <c r="AE22" s="38">
        <f>'DRC - Data, FAO Grazing'!AE16*$F22*$G22</f>
        <v>10054.800000000001</v>
      </c>
      <c r="AF22" s="38">
        <f>'DRC - Data, FAO Grazing'!AF16*$F22*$G22</f>
        <v>10231.200000000001</v>
      </c>
      <c r="AG22" s="38">
        <f>'DRC - Data, FAO Grazing'!AG16*$F22*$G22</f>
        <v>11083.800000000001</v>
      </c>
      <c r="AH22" s="38">
        <f>'DRC - Data, FAO Grazing'!AH16*$F22*$G22</f>
        <v>10813.320000000002</v>
      </c>
      <c r="AI22" s="38">
        <f>'DRC - Data, FAO Grazing'!AI16*$F22*$G22</f>
        <v>11007.36</v>
      </c>
      <c r="AJ22" s="38">
        <f>'DRC - Data, FAO Grazing'!AJ16*$F22*$G22</f>
        <v>11204.340000000002</v>
      </c>
      <c r="AK22" s="38">
        <f>'DRC - Data, FAO Grazing'!AK16*$F22*$G22</f>
        <v>11401.320000000002</v>
      </c>
      <c r="AL22" s="38">
        <f>'DRC - Data, FAO Grazing'!AL16*$F22*$G22</f>
        <v>11610.060000000001</v>
      </c>
      <c r="AM22" s="38">
        <f>'DRC - Data, FAO Grazing'!AM16*$F22*$G22</f>
        <v>18345.600000000002</v>
      </c>
      <c r="AN22" s="38">
        <f>'DRC - Data, FAO Grazing'!AN16*$F22*$G22</f>
        <v>18854.22</v>
      </c>
      <c r="AO22" s="38">
        <f>'DRC - Data, FAO Grazing'!AO16*$F22*$G22</f>
        <v>19376.364000000001</v>
      </c>
      <c r="AP22" s="38">
        <f>'DRC - Data, FAO Grazing'!AP16*$F22*$G22</f>
        <v>19915.266000000003</v>
      </c>
      <c r="AQ22" s="38">
        <f>'DRC - Data, FAO Grazing'!AQ16*$F22*$G22</f>
        <v>20469.162000000004</v>
      </c>
      <c r="AR22" s="38">
        <f>'DRC - Data, FAO Grazing'!AR16*$F22*$G22</f>
        <v>21038.346000000001</v>
      </c>
      <c r="AS22" s="38">
        <f>'DRC - Data, FAO Grazing'!AS16*$F22*$G22</f>
        <v>17220.168000000001</v>
      </c>
      <c r="AT22" s="38">
        <f>'DRC - Data, FAO Grazing'!AT16*$F22*$G22</f>
        <v>17702.328000000001</v>
      </c>
      <c r="AU22" s="38">
        <f>'DRC - Data, FAO Grazing'!AU16*$F22*$G22</f>
        <v>18198.012000000002</v>
      </c>
      <c r="AV22" s="38">
        <f>'DRC - Data, FAO Grazing'!AV16*$F22*$G22</f>
        <v>18707.514000000003</v>
      </c>
      <c r="AW22" s="38">
        <f>'DRC - Data, FAO Grazing'!AW16*$F22*$G22</f>
        <v>19231.422000000002</v>
      </c>
      <c r="AX22" s="38">
        <f>'DRC - Data, FAO Grazing'!AX16*$F22*$G22</f>
        <v>19271.700000000004</v>
      </c>
      <c r="AY22" s="38">
        <f>'DRC - Data, FAO Grazing'!AY16*$F22*$G22</f>
        <v>19312.860000000004</v>
      </c>
      <c r="AZ22" s="38">
        <f>'DRC - Data, FAO Grazing'!AZ16*$F22*$G22</f>
        <v>19354.020000000004</v>
      </c>
      <c r="BA22" s="38">
        <f>'DRC - Data, FAO Grazing'!BA16*$F22*$G22</f>
        <v>19395.180000000004</v>
      </c>
      <c r="BB22" s="38">
        <f>'DRC - Data, FAO Grazing'!BB16*$F22*$G22</f>
        <v>19436.340000000004</v>
      </c>
      <c r="BC22" s="38">
        <f>'DRC - Data, FAO Grazing'!BC16*$F22*$G22</f>
        <v>19477.500000000004</v>
      </c>
      <c r="BD22" s="38">
        <f>'DRC - Data, FAO Grazing'!BD16*$F22*$G22</f>
        <v>19518.660000000003</v>
      </c>
      <c r="BE22" s="38">
        <f>'DRC - Data, FAO Grazing'!BE16*$F22*$G22</f>
        <v>19592.454000000002</v>
      </c>
      <c r="BF22" s="38">
        <f>'DRC - Data, FAO Grazing'!BF16*$F22*$G22</f>
        <v>19633.908000000003</v>
      </c>
      <c r="BG22" s="38">
        <f>'DRC - Data, FAO Grazing'!BG16*$F22*$G22</f>
        <v>19927.614000000001</v>
      </c>
      <c r="BH22" s="38">
        <f>'DRC - Data, FAO Grazing'!BH16*$F22*$G22</f>
        <v>20344.212000000003</v>
      </c>
      <c r="BI22" s="38">
        <f>'DRC - Data, FAO Grazing'!BI16*$F22*$G22</f>
        <v>20286.882000000001</v>
      </c>
      <c r="BJ22" s="38">
        <f>'DRC - Data, FAO Grazing'!BJ16*$F22*$G22</f>
        <v>20189.274000000001</v>
      </c>
      <c r="BK22" s="38">
        <f>'DRC - Data, FAO Grazing'!BK16*$F22*$G22</f>
        <v>20127.534000000003</v>
      </c>
      <c r="BL22" s="38">
        <f>'DRC - Data, FAO Grazing'!BL16*$F22*$G22</f>
        <v>20193.390000000003</v>
      </c>
      <c r="BM22" s="38">
        <f>'DRC - Data, FAO Grazing'!BM16*$F22*$G22</f>
        <v>20259.54</v>
      </c>
      <c r="BN22" s="38">
        <f>'DRC - Data, FAO Grazing'!BN16*$F22*$G22</f>
        <v>20325.396000000004</v>
      </c>
    </row>
    <row r="23" spans="1:66" s="54" customFormat="1" x14ac:dyDescent="0.35">
      <c r="C23" s="52" t="s">
        <v>428</v>
      </c>
      <c r="E23" s="153">
        <v>0.69599999999999995</v>
      </c>
      <c r="F23" s="195">
        <f>1-E23</f>
        <v>0.30400000000000005</v>
      </c>
      <c r="G23" s="54">
        <v>1</v>
      </c>
      <c r="H23" s="38">
        <f>'DRC - Data, FAO Grazing'!H17*$F23*$G23</f>
        <v>18240.000000000004</v>
      </c>
      <c r="I23" s="38">
        <f>'DRC - Data, FAO Grazing'!I17*$F23*$G23</f>
        <v>21280.000000000004</v>
      </c>
      <c r="J23" s="38">
        <f>'DRC - Data, FAO Grazing'!J17*$F23*$G23</f>
        <v>22800.000000000004</v>
      </c>
      <c r="K23" s="38">
        <f>'DRC - Data, FAO Grazing'!K17*$F23*$G23</f>
        <v>24320.000000000004</v>
      </c>
      <c r="L23" s="38">
        <f>'DRC - Data, FAO Grazing'!L17*$F23*$G23</f>
        <v>27360.000000000004</v>
      </c>
      <c r="M23" s="38">
        <f>'DRC - Data, FAO Grazing'!M17*$F23*$G23</f>
        <v>30886.400000000005</v>
      </c>
      <c r="N23" s="38">
        <f>'DRC - Data, FAO Grazing'!N17*$F23*$G23</f>
        <v>34352.000000000007</v>
      </c>
      <c r="O23" s="38">
        <f>'DRC - Data, FAO Grazing'!O17*$F23*$G23</f>
        <v>47120.000000000007</v>
      </c>
      <c r="P23" s="38">
        <f>'DRC - Data, FAO Grazing'!P17*$F23*$G23</f>
        <v>50920.000000000007</v>
      </c>
      <c r="Q23" s="38">
        <f>'DRC - Data, FAO Grazing'!Q17*$F23*$G23</f>
        <v>49004.80000000001</v>
      </c>
      <c r="R23" s="38">
        <f>'DRC - Data, FAO Grazing'!R17*$F23*$G23</f>
        <v>50099.200000000004</v>
      </c>
      <c r="S23" s="38">
        <f>'DRC - Data, FAO Grazing'!S17*$F23*$G23</f>
        <v>50038.400000000009</v>
      </c>
      <c r="T23" s="38">
        <f>'DRC - Data, FAO Grazing'!T17*$F23*$G23</f>
        <v>53169.600000000006</v>
      </c>
      <c r="U23" s="38">
        <f>'DRC - Data, FAO Grazing'!U17*$F23*$G23</f>
        <v>52348.80000000001</v>
      </c>
      <c r="V23" s="38">
        <f>'DRC - Data, FAO Grazing'!V17*$F23*$G23</f>
        <v>52774.400000000009</v>
      </c>
      <c r="W23" s="38">
        <f>'DRC - Data, FAO Grazing'!W17*$F23*$G23</f>
        <v>55753.600000000006</v>
      </c>
      <c r="X23" s="38">
        <f>'DRC - Data, FAO Grazing'!X17*$F23*$G23</f>
        <v>55692.80000000001</v>
      </c>
      <c r="Y23" s="38">
        <f>'DRC - Data, FAO Grazing'!Y17*$F23*$G23</f>
        <v>53686.400000000009</v>
      </c>
      <c r="Z23" s="38">
        <f>'DRC - Data, FAO Grazing'!Z17*$F23*$G23</f>
        <v>60617.600000000013</v>
      </c>
      <c r="AA23" s="38">
        <f>'DRC - Data, FAO Grazing'!AA17*$F23*$G23</f>
        <v>70041.600000000006</v>
      </c>
      <c r="AB23" s="38">
        <f>'DRC - Data, FAO Grazing'!AB17*$F23*$G23</f>
        <v>72230.400000000009</v>
      </c>
      <c r="AC23" s="38">
        <f>'DRC - Data, FAO Grazing'!AC17*$F23*$G23</f>
        <v>74145.600000000006</v>
      </c>
      <c r="AD23" s="38">
        <f>'DRC - Data, FAO Grazing'!AD17*$F23*$G23</f>
        <v>76334.400000000009</v>
      </c>
      <c r="AE23" s="38">
        <f>'DRC - Data, FAO Grazing'!AE17*$F23*$G23</f>
        <v>76881.600000000006</v>
      </c>
      <c r="AF23" s="38">
        <f>'DRC - Data, FAO Grazing'!AF17*$F23*$G23</f>
        <v>79404.800000000017</v>
      </c>
      <c r="AG23" s="38">
        <f>'DRC - Data, FAO Grazing'!AG17*$F23*$G23</f>
        <v>79860.800000000017</v>
      </c>
      <c r="AH23" s="38">
        <f>'DRC - Data, FAO Grazing'!AH17*$F23*$G23</f>
        <v>80301.600000000006</v>
      </c>
      <c r="AI23" s="38">
        <f>'DRC - Data, FAO Grazing'!AI17*$F23*$G23</f>
        <v>80590.400000000009</v>
      </c>
      <c r="AJ23" s="38">
        <f>'DRC - Data, FAO Grazing'!AJ17*$F23*$G23</f>
        <v>80894.400000000009</v>
      </c>
      <c r="AK23" s="38">
        <f>'DRC - Data, FAO Grazing'!AK17*$F23*$G23</f>
        <v>81195.360000000015</v>
      </c>
      <c r="AL23" s="38">
        <f>'DRC - Data, FAO Grazing'!AL17*$F23*$G23</f>
        <v>87339.200000000012</v>
      </c>
      <c r="AM23" s="38">
        <f>'DRC - Data, FAO Grazing'!AM17*$F23*$G23</f>
        <v>87704.000000000015</v>
      </c>
      <c r="AN23" s="38">
        <f>'DRC - Data, FAO Grazing'!AN17*$F23*$G23</f>
        <v>88020.160000000018</v>
      </c>
      <c r="AO23" s="38">
        <f>'DRC - Data, FAO Grazing'!AO17*$F23*$G23</f>
        <v>89467.200000000012</v>
      </c>
      <c r="AP23" s="38">
        <f>'DRC - Data, FAO Grazing'!AP17*$F23*$G23</f>
        <v>26976.048000000003</v>
      </c>
      <c r="AQ23" s="38">
        <f>'DRC - Data, FAO Grazing'!AQ17*$F23*$G23</f>
        <v>27455.760000000006</v>
      </c>
      <c r="AR23" s="38">
        <f>'DRC - Data, FAO Grazing'!AR17*$F23*$G23</f>
        <v>27943.984000000004</v>
      </c>
      <c r="AS23" s="38">
        <f>'DRC - Data, FAO Grazing'!AS17*$F23*$G23</f>
        <v>29411.392000000003</v>
      </c>
      <c r="AT23" s="38">
        <f>'DRC - Data, FAO Grazing'!AT17*$F23*$G23</f>
        <v>28272.000000000004</v>
      </c>
      <c r="AU23" s="38">
        <f>'DRC - Data, FAO Grazing'!AU17*$F23*$G23</f>
        <v>27360.000000000004</v>
      </c>
      <c r="AV23" s="38">
        <f>'DRC - Data, FAO Grazing'!AV17*$F23*$G23</f>
        <v>26478.400000000005</v>
      </c>
      <c r="AW23" s="38">
        <f>'DRC - Data, FAO Grazing'!AW17*$F23*$G23</f>
        <v>25624.160000000003</v>
      </c>
      <c r="AX23" s="38">
        <f>'DRC - Data, FAO Grazing'!AX17*$F23*$G23</f>
        <v>25937.280000000002</v>
      </c>
      <c r="AY23" s="38">
        <f>'DRC - Data, FAO Grazing'!AY17*$F23*$G23</f>
        <v>25797.440000000002</v>
      </c>
      <c r="AZ23" s="38">
        <f>'DRC - Data, FAO Grazing'!AZ17*$F23*$G23</f>
        <v>25809.600000000006</v>
      </c>
      <c r="BA23" s="38">
        <f>'DRC - Data, FAO Grazing'!BA17*$F23*$G23</f>
        <v>26125.760000000006</v>
      </c>
      <c r="BB23" s="38">
        <f>'DRC - Data, FAO Grazing'!BB17*$F23*$G23</f>
        <v>26444.960000000003</v>
      </c>
      <c r="BC23" s="38">
        <f>'DRC - Data, FAO Grazing'!BC17*$F23*$G23</f>
        <v>26767.200000000004</v>
      </c>
      <c r="BD23" s="38">
        <f>'DRC - Data, FAO Grazing'!BD17*$F23*$G23</f>
        <v>27093.392000000003</v>
      </c>
      <c r="BE23" s="38">
        <f>'DRC - Data, FAO Grazing'!BE17*$F23*$G23</f>
        <v>27429.616000000005</v>
      </c>
      <c r="BF23" s="38">
        <f>'DRC - Data, FAO Grazing'!BF17*$F23*$G23</f>
        <v>27765.536000000004</v>
      </c>
      <c r="BG23" s="38">
        <f>'DRC - Data, FAO Grazing'!BG17*$F23*$G23</f>
        <v>28939.584000000006</v>
      </c>
      <c r="BH23" s="38">
        <f>'DRC - Data, FAO Grazing'!BH17*$F23*$G23</f>
        <v>29703.536000000004</v>
      </c>
      <c r="BI23" s="38">
        <f>'DRC - Data, FAO Grazing'!BI17*$F23*$G23</f>
        <v>30523.424000000006</v>
      </c>
      <c r="BJ23" s="38">
        <f>'DRC - Data, FAO Grazing'!BJ17*$F23*$G23</f>
        <v>30578.448000000004</v>
      </c>
      <c r="BK23" s="38">
        <f>'DRC - Data, FAO Grazing'!BK17*$F23*$G23</f>
        <v>30759.024000000005</v>
      </c>
      <c r="BL23" s="38">
        <f>'DRC - Data, FAO Grazing'!BL17*$F23*$G23</f>
        <v>32547.760000000006</v>
      </c>
      <c r="BM23" s="38">
        <f>'DRC - Data, FAO Grazing'!BM17*$F23*$G23</f>
        <v>33218.992000000006</v>
      </c>
      <c r="BN23" s="38">
        <f>'DRC - Data, FAO Grazing'!BN17*$F23*$G23</f>
        <v>34099.072000000007</v>
      </c>
    </row>
    <row r="24" spans="1:66" s="26" customFormat="1" x14ac:dyDescent="0.35">
      <c r="C24" s="26" t="s">
        <v>373</v>
      </c>
      <c r="E24" s="152"/>
      <c r="F24" s="194"/>
      <c r="H24" s="136">
        <f>SUM(H15:H20)</f>
        <v>2806492.9780000001</v>
      </c>
      <c r="I24" s="136">
        <f t="shared" ref="I24:BN24" si="3">SUM(I15:I20)</f>
        <v>2877795.8550000004</v>
      </c>
      <c r="J24" s="136">
        <f t="shared" si="3"/>
        <v>2910144.5749999997</v>
      </c>
      <c r="K24" s="136">
        <f t="shared" si="3"/>
        <v>3006842.9579999996</v>
      </c>
      <c r="L24" s="136">
        <f t="shared" si="3"/>
        <v>3137829.2880000002</v>
      </c>
      <c r="M24" s="136">
        <f t="shared" si="3"/>
        <v>3073734.6510000005</v>
      </c>
      <c r="N24" s="136">
        <f t="shared" si="3"/>
        <v>3138928.4210000006</v>
      </c>
      <c r="O24" s="136">
        <f t="shared" si="3"/>
        <v>3170306.5400000005</v>
      </c>
      <c r="P24" s="136">
        <f t="shared" si="3"/>
        <v>3241546.1500000004</v>
      </c>
      <c r="Q24" s="136">
        <f t="shared" si="3"/>
        <v>3347877.71</v>
      </c>
      <c r="R24" s="136">
        <f t="shared" si="3"/>
        <v>3343741.3500000006</v>
      </c>
      <c r="S24" s="136">
        <f t="shared" si="3"/>
        <v>3426146.9100000006</v>
      </c>
      <c r="T24" s="136">
        <f t="shared" si="3"/>
        <v>3564999.39</v>
      </c>
      <c r="U24" s="136">
        <f t="shared" si="3"/>
        <v>3705478.1900000009</v>
      </c>
      <c r="V24" s="136">
        <f t="shared" si="3"/>
        <v>3833545.0900000008</v>
      </c>
      <c r="W24" s="136">
        <f t="shared" si="3"/>
        <v>3854910.6300000008</v>
      </c>
      <c r="X24" s="136">
        <f t="shared" si="3"/>
        <v>3929087.2800000012</v>
      </c>
      <c r="Y24" s="136">
        <f t="shared" si="3"/>
        <v>3812177.3600000003</v>
      </c>
      <c r="Z24" s="136">
        <f t="shared" si="3"/>
        <v>4067212.0600000005</v>
      </c>
      <c r="AA24" s="136">
        <f t="shared" si="3"/>
        <v>4234974.4300000006</v>
      </c>
      <c r="AB24" s="136">
        <f t="shared" si="3"/>
        <v>4262488.95</v>
      </c>
      <c r="AC24" s="136">
        <f t="shared" si="3"/>
        <v>4589242.45</v>
      </c>
      <c r="AD24" s="136">
        <f t="shared" si="3"/>
        <v>4723968.0900000008</v>
      </c>
      <c r="AE24" s="136">
        <f t="shared" si="3"/>
        <v>4865260.1500000004</v>
      </c>
      <c r="AF24" s="136">
        <f t="shared" si="3"/>
        <v>5079110.3500000006</v>
      </c>
      <c r="AG24" s="136">
        <f t="shared" si="3"/>
        <v>5273264.3600000003</v>
      </c>
      <c r="AH24" s="136">
        <f t="shared" si="3"/>
        <v>5441525.3700000001</v>
      </c>
      <c r="AI24" s="136">
        <f t="shared" si="3"/>
        <v>5629023.6000000006</v>
      </c>
      <c r="AJ24" s="136">
        <f t="shared" si="3"/>
        <v>5822834.1699999999</v>
      </c>
      <c r="AK24" s="136">
        <f t="shared" si="3"/>
        <v>6060801.8272000002</v>
      </c>
      <c r="AL24" s="136">
        <f t="shared" si="3"/>
        <v>6277775.1290000016</v>
      </c>
      <c r="AM24" s="136">
        <f t="shared" si="3"/>
        <v>6418969.8230000008</v>
      </c>
      <c r="AN24" s="136">
        <f t="shared" si="3"/>
        <v>6152816.2550000008</v>
      </c>
      <c r="AO24" s="136">
        <f t="shared" si="3"/>
        <v>6229045.9900000002</v>
      </c>
      <c r="AP24" s="136">
        <f t="shared" si="3"/>
        <v>5510777.8820000011</v>
      </c>
      <c r="AQ24" s="136">
        <f t="shared" si="3"/>
        <v>5523551.995000001</v>
      </c>
      <c r="AR24" s="136">
        <f t="shared" si="3"/>
        <v>5374935.3800000008</v>
      </c>
      <c r="AS24" s="136">
        <f t="shared" si="3"/>
        <v>5594436.0768000009</v>
      </c>
      <c r="AT24" s="136">
        <f t="shared" si="3"/>
        <v>5421210.0120000001</v>
      </c>
      <c r="AU24" s="136">
        <f t="shared" si="3"/>
        <v>5254363.4540000008</v>
      </c>
      <c r="AV24" s="136">
        <f t="shared" si="3"/>
        <v>5093051.4830000009</v>
      </c>
      <c r="AW24" s="136">
        <f t="shared" si="3"/>
        <v>4937197.6510000005</v>
      </c>
      <c r="AX24" s="136">
        <f t="shared" si="3"/>
        <v>4949457.2479999997</v>
      </c>
      <c r="AY24" s="136">
        <f t="shared" si="3"/>
        <v>4958821.99</v>
      </c>
      <c r="AZ24" s="136">
        <f t="shared" si="3"/>
        <v>4974061.4529999997</v>
      </c>
      <c r="BA24" s="136">
        <f t="shared" si="3"/>
        <v>4986161.0779999997</v>
      </c>
      <c r="BB24" s="136">
        <f t="shared" si="3"/>
        <v>4998443.1899999995</v>
      </c>
      <c r="BC24" s="136">
        <f t="shared" si="3"/>
        <v>5008812.7770000016</v>
      </c>
      <c r="BD24" s="136">
        <f t="shared" si="3"/>
        <v>5029381.0970000001</v>
      </c>
      <c r="BE24" s="136">
        <f t="shared" si="3"/>
        <v>5026915.4910000013</v>
      </c>
      <c r="BF24" s="136">
        <f t="shared" si="3"/>
        <v>5040794.0088000009</v>
      </c>
      <c r="BG24" s="136">
        <f t="shared" si="3"/>
        <v>10850596.854400001</v>
      </c>
      <c r="BH24" s="136">
        <f t="shared" si="3"/>
        <v>11135058.362800002</v>
      </c>
      <c r="BI24" s="136">
        <f t="shared" si="3"/>
        <v>11440626.544000002</v>
      </c>
      <c r="BJ24" s="136">
        <f t="shared" si="3"/>
        <v>11482631.265800001</v>
      </c>
      <c r="BK24" s="136">
        <f t="shared" si="3"/>
        <v>11512223.626000002</v>
      </c>
      <c r="BL24" s="136">
        <f t="shared" si="3"/>
        <v>12390126.737199999</v>
      </c>
      <c r="BM24" s="136">
        <f t="shared" si="3"/>
        <v>12775834.764400002</v>
      </c>
      <c r="BN24" s="136">
        <f t="shared" si="3"/>
        <v>13162822.989800001</v>
      </c>
    </row>
    <row r="25" spans="1:66" s="54" customFormat="1" x14ac:dyDescent="0.35">
      <c r="E25" s="153"/>
      <c r="F25" s="195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</row>
    <row r="26" spans="1:66" s="26" customFormat="1" x14ac:dyDescent="0.35">
      <c r="C26" s="26" t="s">
        <v>288</v>
      </c>
      <c r="E26" s="152">
        <v>0.8</v>
      </c>
      <c r="F26" s="194">
        <f>1-E26</f>
        <v>0.19999999999999996</v>
      </c>
      <c r="G26" s="26">
        <v>0.7</v>
      </c>
      <c r="H26" s="136">
        <f>'DRC - Data, FAO Grazing'!H19*$F26*$G26</f>
        <v>67199.999999999985</v>
      </c>
      <c r="I26" s="136">
        <f>'DRC - Data, FAO Grazing'!I19*$F26*$G26</f>
        <v>79799.999999999971</v>
      </c>
      <c r="J26" s="136">
        <f>'DRC - Data, FAO Grazing'!J19*$F26*$G26</f>
        <v>76299.999999999971</v>
      </c>
      <c r="K26" s="136">
        <f>'DRC - Data, FAO Grazing'!K19*$F26*$G26</f>
        <v>59499.999999999985</v>
      </c>
      <c r="L26" s="136">
        <f>'DRC - Data, FAO Grazing'!L19*$F26*$G26</f>
        <v>65799.999999999985</v>
      </c>
      <c r="M26" s="136">
        <f>'DRC - Data, FAO Grazing'!M19*$F26*$G26</f>
        <v>65799.999999999985</v>
      </c>
      <c r="N26" s="136">
        <f>'DRC - Data, FAO Grazing'!N19*$F26*$G26</f>
        <v>76999.999999999971</v>
      </c>
      <c r="O26" s="136">
        <f>'DRC - Data, FAO Grazing'!O19*$F26*$G26</f>
        <v>77657.999999999971</v>
      </c>
      <c r="P26" s="136">
        <f>'DRC - Data, FAO Grazing'!P19*$F26*$G26</f>
        <v>83999.999999999971</v>
      </c>
      <c r="Q26" s="136">
        <f>'DRC - Data, FAO Grazing'!Q19*$F26*$G26</f>
        <v>87247.999999999971</v>
      </c>
      <c r="R26" s="136">
        <f>'DRC - Data, FAO Grazing'!R19*$F26*$G26</f>
        <v>88927.999999999971</v>
      </c>
      <c r="S26" s="136">
        <f>'DRC - Data, FAO Grazing'!S19*$F26*$G26</f>
        <v>97985.999999999971</v>
      </c>
      <c r="T26" s="136">
        <f>'DRC - Data, FAO Grazing'!T19*$F26*$G26</f>
        <v>107967.99999999997</v>
      </c>
      <c r="U26" s="136">
        <f>'DRC - Data, FAO Grazing'!U19*$F26*$G26</f>
        <v>114295.99999999997</v>
      </c>
      <c r="V26" s="136">
        <f>'DRC - Data, FAO Grazing'!V19*$F26*$G26</f>
        <v>113819.99999999997</v>
      </c>
      <c r="W26" s="136">
        <f>'DRC - Data, FAO Grazing'!W19*$F26*$G26</f>
        <v>114015.99999999997</v>
      </c>
      <c r="X26" s="136">
        <f>'DRC - Data, FAO Grazing'!X19*$F26*$G26</f>
        <v>114379.99999999997</v>
      </c>
      <c r="Y26" s="136">
        <f>'DRC - Data, FAO Grazing'!Y19*$F26*$G26</f>
        <v>91307.999999999971</v>
      </c>
      <c r="Z26" s="136">
        <f>'DRC - Data, FAO Grazing'!Z19*$F26*$G26</f>
        <v>97999.999999999971</v>
      </c>
      <c r="AA26" s="136">
        <f>'DRC - Data, FAO Grazing'!AA19*$F26*$G26</f>
        <v>123955.99999999997</v>
      </c>
      <c r="AB26" s="136">
        <f>'DRC - Data, FAO Grazing'!AB19*$F26*$G26</f>
        <v>127539.99999999997</v>
      </c>
      <c r="AC26" s="136">
        <f>'DRC - Data, FAO Grazing'!AC19*$F26*$G26</f>
        <v>131331.19999999998</v>
      </c>
      <c r="AD26" s="136">
        <f>'DRC - Data, FAO Grazing'!AD19*$F26*$G26</f>
        <v>135029.99999999997</v>
      </c>
      <c r="AE26" s="136">
        <f>'DRC - Data, FAO Grazing'!AE19*$F26*$G26</f>
        <v>166865.99999999994</v>
      </c>
      <c r="AF26" s="136">
        <f>'DRC - Data, FAO Grazing'!AF19*$F26*$G26</f>
        <v>143541.99999999994</v>
      </c>
      <c r="AG26" s="136">
        <f>'DRC - Data, FAO Grazing'!AG19*$F26*$G26</f>
        <v>145221.99999999994</v>
      </c>
      <c r="AH26" s="136">
        <f>'DRC - Data, FAO Grazing'!AH19*$F26*$G26</f>
        <v>181467.99999999994</v>
      </c>
      <c r="AI26" s="136">
        <f>'DRC - Data, FAO Grazing'!AI19*$F26*$G26</f>
        <v>184211.99999999994</v>
      </c>
      <c r="AJ26" s="136">
        <f>'DRC - Data, FAO Grazing'!AJ19*$F26*$G26</f>
        <v>189167.99999999994</v>
      </c>
      <c r="AK26" s="136">
        <f>'DRC - Data, FAO Grazing'!AK19*$F26*$G26</f>
        <v>236753.99999999994</v>
      </c>
      <c r="AL26" s="136">
        <f>'DRC - Data, FAO Grazing'!AL19*$F26*$G26</f>
        <v>237887.99999999994</v>
      </c>
      <c r="AM26" s="136">
        <f>'DRC - Data, FAO Grazing'!AM19*$F26*$G26</f>
        <v>239027.59999999995</v>
      </c>
      <c r="AN26" s="136">
        <f>'DRC - Data, FAO Grazing'!AN19*$F26*$G26</f>
        <v>240172.79999999993</v>
      </c>
      <c r="AO26" s="136">
        <f>'DRC - Data, FAO Grazing'!AO19*$F26*$G26</f>
        <v>239552.59999999995</v>
      </c>
      <c r="AP26" s="136">
        <f>'DRC - Data, FAO Grazing'!AP19*$F26*$G26</f>
        <v>238933.79999999993</v>
      </c>
      <c r="AQ26" s="136">
        <f>'DRC - Data, FAO Grazing'!AQ19*$F26*$G26</f>
        <v>238316.39999999994</v>
      </c>
      <c r="AR26" s="136">
        <f>'DRC - Data, FAO Grazing'!AR19*$F26*$G26</f>
        <v>241662.39999999994</v>
      </c>
      <c r="AS26" s="136">
        <f>'DRC - Data, FAO Grazing'!AS19*$F26*$G26</f>
        <v>242369.39999999994</v>
      </c>
      <c r="AT26" s="136">
        <f>'DRC - Data, FAO Grazing'!AT19*$F26*$G26</f>
        <v>237999.99999999994</v>
      </c>
      <c r="AU26" s="136">
        <f>'DRC - Data, FAO Grazing'!AU19*$F26*$G26</f>
        <v>233659.99999999994</v>
      </c>
      <c r="AV26" s="136">
        <f>'DRC - Data, FAO Grazing'!AV19*$F26*$G26</f>
        <v>218399.99999999994</v>
      </c>
      <c r="AW26" s="136">
        <f>'DRC - Data, FAO Grazing'!AW19*$F26*$G26</f>
        <v>224515.89999999994</v>
      </c>
      <c r="AX26" s="136">
        <f>'DRC - Data, FAO Grazing'!AX19*$F26*$G26</f>
        <v>221108.99999999994</v>
      </c>
      <c r="AY26" s="136">
        <f>'DRC - Data, FAO Grazing'!AY19*$F26*$G26</f>
        <v>217076.99999999994</v>
      </c>
      <c r="AZ26" s="136">
        <f>'DRC - Data, FAO Grazing'!AZ19*$F26*$G26</f>
        <v>213118.49999999994</v>
      </c>
      <c r="BA26" s="136">
        <f>'DRC - Data, FAO Grazing'!BA19*$F26*$G26</f>
        <v>209232.23999999996</v>
      </c>
      <c r="BB26" s="136">
        <f>'DRC - Data, FAO Grazing'!BB19*$F26*$G26</f>
        <v>237215.29999999993</v>
      </c>
      <c r="BC26" s="136">
        <f>'DRC - Data, FAO Grazing'!BC19*$F26*$G26</f>
        <v>251077.67999999991</v>
      </c>
      <c r="BD26" s="136">
        <f>'DRC - Data, FAO Grazing'!BD19*$F26*$G26</f>
        <v>255799.59999999995</v>
      </c>
      <c r="BE26" s="136">
        <f>'DRC - Data, FAO Grazing'!BE19*$F26*$G26</f>
        <v>291027.93999999989</v>
      </c>
      <c r="BF26" s="136">
        <f>'DRC - Data, FAO Grazing'!BF19*$F26*$G26</f>
        <v>279021.39999999991</v>
      </c>
      <c r="BG26" s="136">
        <f>'DRC - Data, FAO Grazing'!BG19*$F26*$G26</f>
        <v>281843.37999999989</v>
      </c>
      <c r="BH26" s="136">
        <f>'DRC - Data, FAO Grazing'!BH19*$F26*$G26</f>
        <v>282085.5799999999</v>
      </c>
      <c r="BI26" s="136">
        <f>'DRC - Data, FAO Grazing'!BI19*$F26*$G26</f>
        <v>286160.97999999992</v>
      </c>
      <c r="BJ26" s="136">
        <f>'DRC - Data, FAO Grazing'!BJ19*$F26*$G26</f>
        <v>299144.71999999991</v>
      </c>
      <c r="BK26" s="136">
        <f>'DRC - Data, FAO Grazing'!BK19*$F26*$G26</f>
        <v>306416.17999999993</v>
      </c>
      <c r="BL26" s="136">
        <f>'DRC - Data, FAO Grazing'!BL19*$F26*$G26</f>
        <v>312365.89999999991</v>
      </c>
      <c r="BM26" s="136">
        <f>'DRC - Data, FAO Grazing'!BM19*$F26*$G26</f>
        <v>318466.11999999994</v>
      </c>
      <c r="BN26" s="136">
        <f>'DRC - Data, FAO Grazing'!BN19*$F26*$G26</f>
        <v>324699.47999999992</v>
      </c>
    </row>
    <row r="27" spans="1:66" s="54" customFormat="1" x14ac:dyDescent="0.35">
      <c r="E27" s="153"/>
      <c r="F27" s="195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</row>
    <row r="28" spans="1:66" s="54" customFormat="1" x14ac:dyDescent="0.35">
      <c r="C28" s="26" t="s">
        <v>445</v>
      </c>
      <c r="E28" s="179"/>
      <c r="F28" s="196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</row>
    <row r="29" spans="1:66" s="54" customFormat="1" x14ac:dyDescent="0.35">
      <c r="C29" s="52" t="s">
        <v>275</v>
      </c>
      <c r="E29" s="179">
        <v>0.106</v>
      </c>
      <c r="F29" s="196">
        <f>1-E29</f>
        <v>0.89400000000000002</v>
      </c>
      <c r="G29" s="54">
        <v>0.4</v>
      </c>
      <c r="H29" s="38">
        <f>'DRC - Data, FAO Grazing'!H21*$F29*$G29</f>
        <v>21456</v>
      </c>
      <c r="I29" s="38">
        <f>'DRC - Data, FAO Grazing'!I21*$F29*$G29</f>
        <v>22886.400000000001</v>
      </c>
      <c r="J29" s="38">
        <f>'DRC - Data, FAO Grazing'!J21*$F29*$G29</f>
        <v>23959.200000000001</v>
      </c>
      <c r="K29" s="38">
        <f>'DRC - Data, FAO Grazing'!K21*$F29*$G29</f>
        <v>25032</v>
      </c>
      <c r="L29" s="38">
        <f>'DRC - Data, FAO Grazing'!L21*$F29*$G29</f>
        <v>26104.800000000003</v>
      </c>
      <c r="M29" s="38">
        <f>'DRC - Data, FAO Grazing'!M21*$F29*$G29</f>
        <v>26820</v>
      </c>
      <c r="N29" s="38">
        <f>'DRC - Data, FAO Grazing'!N21*$F29*$G29</f>
        <v>27892.800000000003</v>
      </c>
      <c r="O29" s="38">
        <f>'DRC - Data, FAO Grazing'!O21*$F29*$G29</f>
        <v>28608</v>
      </c>
      <c r="P29" s="38">
        <f>'DRC - Data, FAO Grazing'!P21*$F29*$G29</f>
        <v>26748.48</v>
      </c>
      <c r="Q29" s="38">
        <f>'DRC - Data, FAO Grazing'!Q21*$F29*$G29</f>
        <v>27070.320000000003</v>
      </c>
      <c r="R29" s="38">
        <f>'DRC - Data, FAO Grazing'!R21*$F29*$G29</f>
        <v>28786.800000000003</v>
      </c>
      <c r="S29" s="38">
        <f>'DRC - Data, FAO Grazing'!S21*$F29*$G29</f>
        <v>29645.040000000005</v>
      </c>
      <c r="T29" s="38">
        <f>'DRC - Data, FAO Grazing'!T21*$F29*$G29</f>
        <v>30288.720000000001</v>
      </c>
      <c r="U29" s="38">
        <f>'DRC - Data, FAO Grazing'!U21*$F29*$G29</f>
        <v>31361.520000000004</v>
      </c>
      <c r="V29" s="38">
        <f>'DRC - Data, FAO Grazing'!V21*$F29*$G29</f>
        <v>32684.640000000003</v>
      </c>
      <c r="W29" s="38">
        <f>'DRC - Data, FAO Grazing'!W21*$F29*$G29</f>
        <v>33221.040000000001</v>
      </c>
      <c r="X29" s="38">
        <f>'DRC - Data, FAO Grazing'!X21*$F29*$G29</f>
        <v>33185.279999999999</v>
      </c>
      <c r="Y29" s="38">
        <f>'DRC - Data, FAO Grazing'!Y21*$F29*$G29</f>
        <v>32112.48</v>
      </c>
      <c r="Z29" s="38">
        <f>'DRC - Data, FAO Grazing'!Z21*$F29*$G29</f>
        <v>35330.879999999997</v>
      </c>
      <c r="AA29" s="38">
        <f>'DRC - Data, FAO Grazing'!AA21*$F29*$G29</f>
        <v>37333.440000000002</v>
      </c>
      <c r="AB29" s="38">
        <f>'DRC - Data, FAO Grazing'!AB21*$F29*$G29</f>
        <v>38442</v>
      </c>
      <c r="AC29" s="38">
        <f>'DRC - Data, FAO Grazing'!AC21*$F29*$G29</f>
        <v>39514.800000000003</v>
      </c>
      <c r="AD29" s="38">
        <f>'DRC - Data, FAO Grazing'!AD21*$F29*$G29</f>
        <v>40730.640000000007</v>
      </c>
      <c r="AE29" s="38">
        <f>'DRC - Data, FAO Grazing'!AE21*$F29*$G29</f>
        <v>41803.440000000002</v>
      </c>
      <c r="AF29" s="38">
        <f>'DRC - Data, FAO Grazing'!AF21*$F29*$G29</f>
        <v>42983.520000000004</v>
      </c>
      <c r="AG29" s="38">
        <f>'DRC - Data, FAO Grazing'!AG21*$F29*$G29</f>
        <v>42768.960000000006</v>
      </c>
      <c r="AH29" s="38">
        <f>'DRC - Data, FAO Grazing'!AH21*$F29*$G29</f>
        <v>39336</v>
      </c>
      <c r="AI29" s="38">
        <f>'DRC - Data, FAO Grazing'!AI21*$F29*$G29</f>
        <v>43233.840000000004</v>
      </c>
      <c r="AJ29" s="38">
        <f>'DRC - Data, FAO Grazing'!AJ21*$F29*$G29</f>
        <v>43376.880000000005</v>
      </c>
      <c r="AK29" s="38">
        <f>'DRC - Data, FAO Grazing'!AK21*$F29*$G29</f>
        <v>48276</v>
      </c>
      <c r="AL29" s="38">
        <f>'DRC - Data, FAO Grazing'!AL21*$F29*$G29</f>
        <v>59429.544000000009</v>
      </c>
      <c r="AM29" s="38">
        <f>'DRC - Data, FAO Grazing'!AM21*$F29*$G29</f>
        <v>60799.152000000002</v>
      </c>
      <c r="AN29" s="38">
        <f>'DRC - Data, FAO Grazing'!AN21*$F29*$G29</f>
        <v>62401.200000000004</v>
      </c>
      <c r="AO29" s="38">
        <f>'DRC - Data, FAO Grazing'!AO21*$F29*$G29</f>
        <v>63963.912000000004</v>
      </c>
      <c r="AP29" s="38">
        <f>'DRC - Data, FAO Grazing'!AP21*$F29*$G29</f>
        <v>40192.094400000002</v>
      </c>
      <c r="AQ29" s="38">
        <f>'DRC - Data, FAO Grazing'!AQ21*$F29*$G29</f>
        <v>47367.696000000004</v>
      </c>
      <c r="AR29" s="38">
        <f>'DRC - Data, FAO Grazing'!AR21*$F29*$G29</f>
        <v>48434.059200000003</v>
      </c>
      <c r="AS29" s="38">
        <f>'DRC - Data, FAO Grazing'!AS21*$F29*$G29</f>
        <v>49524.381600000001</v>
      </c>
      <c r="AT29" s="38">
        <f>'DRC - Data, FAO Grazing'!AT21*$F29*$G29</f>
        <v>46488</v>
      </c>
      <c r="AU29" s="38">
        <f>'DRC - Data, FAO Grazing'!AU21*$F29*$G29</f>
        <v>43627.200000000004</v>
      </c>
      <c r="AV29" s="38">
        <f>'DRC - Data, FAO Grazing'!AV21*$F29*$G29</f>
        <v>40942.339200000002</v>
      </c>
      <c r="AW29" s="38">
        <f>'DRC - Data, FAO Grazing'!AW21*$F29*$G29</f>
        <v>38420.544000000002</v>
      </c>
      <c r="AX29" s="38">
        <f>'DRC - Data, FAO Grazing'!AX21*$F29*$G29</f>
        <v>38760.264000000003</v>
      </c>
      <c r="AY29" s="38">
        <f>'DRC - Data, FAO Grazing'!AY21*$F29*$G29</f>
        <v>39099.984000000004</v>
      </c>
      <c r="AZ29" s="38">
        <f>'DRC - Data, FAO Grazing'!AZ21*$F29*$G29</f>
        <v>39443.279999999999</v>
      </c>
      <c r="BA29" s="38">
        <f>'DRC - Data, FAO Grazing'!BA21*$F29*$G29</f>
        <v>39790.152000000002</v>
      </c>
      <c r="BB29" s="38">
        <f>'DRC - Data, FAO Grazing'!BB21*$F29*$G29</f>
        <v>40140.600000000006</v>
      </c>
      <c r="BC29" s="38">
        <f>'DRC - Data, FAO Grazing'!BC21*$F29*$G29</f>
        <v>40494.624000000003</v>
      </c>
      <c r="BD29" s="38">
        <f>'DRC - Data, FAO Grazing'!BD21*$F29*$G29</f>
        <v>40851.866399999999</v>
      </c>
      <c r="BE29" s="38">
        <f>'DRC - Data, FAO Grazing'!BE21*$F29*$G29</f>
        <v>41208.751199999999</v>
      </c>
      <c r="BF29" s="38">
        <f>'DRC - Data, FAO Grazing'!BF21*$F29*$G29</f>
        <v>85153.142400000012</v>
      </c>
      <c r="BG29" s="38">
        <f>'DRC - Data, FAO Grazing'!BG21*$F29*$G29</f>
        <v>88397.289600000018</v>
      </c>
      <c r="BH29" s="38">
        <f>'DRC - Data, FAO Grazing'!BH21*$F29*$G29</f>
        <v>88711.62000000001</v>
      </c>
      <c r="BI29" s="38">
        <f>'DRC - Data, FAO Grazing'!BI21*$F29*$G29</f>
        <v>89027.023199999996</v>
      </c>
      <c r="BJ29" s="38">
        <f>'DRC - Data, FAO Grazing'!BJ21*$F29*$G29</f>
        <v>89187.228000000003</v>
      </c>
      <c r="BK29" s="38">
        <f>'DRC - Data, FAO Grazing'!BK21*$F29*$G29</f>
        <v>89027.738400000002</v>
      </c>
      <c r="BL29" s="38">
        <f>'DRC - Data, FAO Grazing'!BL21*$F29*$G29</f>
        <v>90251.088000000003</v>
      </c>
      <c r="BM29" s="38">
        <f>'DRC - Data, FAO Grazing'!BM21*$F29*$G29</f>
        <v>91610.683200000014</v>
      </c>
      <c r="BN29" s="38">
        <f>'DRC - Data, FAO Grazing'!BN21*$F29*$G29</f>
        <v>92990.661600000007</v>
      </c>
    </row>
    <row r="30" spans="1:66" s="54" customFormat="1" x14ac:dyDescent="0.35">
      <c r="C30" s="52" t="s">
        <v>430</v>
      </c>
      <c r="E30" s="179">
        <v>0.106</v>
      </c>
      <c r="F30" s="196">
        <f>1-E30</f>
        <v>0.89400000000000002</v>
      </c>
      <c r="G30" s="54">
        <v>0.4</v>
      </c>
      <c r="H30" s="38">
        <f>'DRC - Data, FAO Grazing'!H22*$F30*$G30</f>
        <v>10370.400000000001</v>
      </c>
      <c r="I30" s="38">
        <f>'DRC - Data, FAO Grazing'!I22*$F30*$G30</f>
        <v>11085.6</v>
      </c>
      <c r="J30" s="38">
        <f>'DRC - Data, FAO Grazing'!J22*$F30*$G30</f>
        <v>11800.800000000001</v>
      </c>
      <c r="K30" s="38">
        <f>'DRC - Data, FAO Grazing'!K22*$F30*$G30</f>
        <v>12516</v>
      </c>
      <c r="L30" s="38">
        <f>'DRC - Data, FAO Grazing'!L22*$F30*$G30</f>
        <v>12516</v>
      </c>
      <c r="M30" s="38">
        <f>'DRC - Data, FAO Grazing'!M22*$F30*$G30</f>
        <v>12873.6</v>
      </c>
      <c r="N30" s="38">
        <f>'DRC - Data, FAO Grazing'!N22*$F30*$G30</f>
        <v>12873.6</v>
      </c>
      <c r="O30" s="38">
        <f>'DRC - Data, FAO Grazing'!O22*$F30*$G30</f>
        <v>13231.2</v>
      </c>
      <c r="P30" s="38">
        <f>'DRC - Data, FAO Grazing'!P22*$F30*$G30</f>
        <v>13016.640000000001</v>
      </c>
      <c r="Q30" s="38">
        <f>'DRC - Data, FAO Grazing'!Q22*$F30*$G30</f>
        <v>14196.720000000001</v>
      </c>
      <c r="R30" s="38">
        <f>'DRC - Data, FAO Grazing'!R22*$F30*$G30</f>
        <v>14411.279999999999</v>
      </c>
      <c r="S30" s="38">
        <f>'DRC - Data, FAO Grazing'!S22*$F30*$G30</f>
        <v>14447.04</v>
      </c>
      <c r="T30" s="38">
        <f>'DRC - Data, FAO Grazing'!T22*$F30*$G30</f>
        <v>15269.520000000002</v>
      </c>
      <c r="U30" s="38">
        <f>'DRC - Data, FAO Grazing'!U22*$F30*$G30</f>
        <v>16020.480000000003</v>
      </c>
      <c r="V30" s="38">
        <f>'DRC - Data, FAO Grazing'!V22*$F30*$G30</f>
        <v>16127.760000000002</v>
      </c>
      <c r="W30" s="38">
        <f>'DRC - Data, FAO Grazing'!W22*$F30*$G30</f>
        <v>16556.88</v>
      </c>
      <c r="X30" s="38">
        <f>'DRC - Data, FAO Grazing'!X22*$F30*$G30</f>
        <v>17343.600000000002</v>
      </c>
      <c r="Y30" s="38">
        <f>'DRC - Data, FAO Grazing'!Y22*$F30*$G30</f>
        <v>16986</v>
      </c>
      <c r="Z30" s="38">
        <f>'DRC - Data, FAO Grazing'!Z22*$F30*$G30</f>
        <v>13910.64</v>
      </c>
      <c r="AA30" s="38">
        <f>'DRC - Data, FAO Grazing'!AA22*$F30*$G30</f>
        <v>16485.36</v>
      </c>
      <c r="AB30" s="38">
        <f>'DRC - Data, FAO Grazing'!AB22*$F30*$G30</f>
        <v>16986</v>
      </c>
      <c r="AC30" s="38">
        <f>'DRC - Data, FAO Grazing'!AC22*$F30*$G30</f>
        <v>17450.88</v>
      </c>
      <c r="AD30" s="38">
        <f>'DRC - Data, FAO Grazing'!AD22*$F30*$G30</f>
        <v>17987.280000000002</v>
      </c>
      <c r="AE30" s="38">
        <f>'DRC - Data, FAO Grazing'!AE22*$F30*$G30</f>
        <v>18452.16</v>
      </c>
      <c r="AF30" s="38">
        <f>'DRC - Data, FAO Grazing'!AF22*$F30*$G30</f>
        <v>19310.400000000001</v>
      </c>
      <c r="AG30" s="38">
        <f>'DRC - Data, FAO Grazing'!AG22*$F30*$G30</f>
        <v>19739.520000000004</v>
      </c>
      <c r="AH30" s="38">
        <f>'DRC - Data, FAO Grazing'!AH22*$F30*$G30</f>
        <v>20168.64</v>
      </c>
      <c r="AI30" s="38">
        <f>'DRC - Data, FAO Grazing'!AI22*$F30*$G30</f>
        <v>20454.72</v>
      </c>
      <c r="AJ30" s="38">
        <f>'DRC - Data, FAO Grazing'!AJ22*$F30*$G30</f>
        <v>20776.560000000001</v>
      </c>
      <c r="AK30" s="38">
        <f>'DRC - Data, FAO Grazing'!AK22*$F30*$G30</f>
        <v>17880</v>
      </c>
      <c r="AL30" s="38">
        <f>'DRC - Data, FAO Grazing'!AL22*$F30*$G30</f>
        <v>13878.456</v>
      </c>
      <c r="AM30" s="38">
        <f>'DRC - Data, FAO Grazing'!AM22*$F30*$G30</f>
        <v>14246.784</v>
      </c>
      <c r="AN30" s="38">
        <f>'DRC - Data, FAO Grazing'!AN22*$F30*$G30</f>
        <v>14361.216</v>
      </c>
      <c r="AO30" s="38">
        <f>'DRC - Data, FAO Grazing'!AO22*$F30*$G30</f>
        <v>14607.960000000001</v>
      </c>
      <c r="AP30" s="38">
        <f>'DRC - Data, FAO Grazing'!AP22*$F30*$G30</f>
        <v>14857.922400000003</v>
      </c>
      <c r="AQ30" s="38">
        <f>'DRC - Data, FAO Grazing'!AQ22*$F30*$G30</f>
        <v>15113.606400000002</v>
      </c>
      <c r="AR30" s="38">
        <f>'DRC - Data, FAO Grazing'!AR22*$F30*$G30</f>
        <v>15599.584800000001</v>
      </c>
      <c r="AS30" s="38">
        <f>'DRC - Data, FAO Grazing'!AS22*$F30*$G30</f>
        <v>16101.2976</v>
      </c>
      <c r="AT30" s="38">
        <f>'DRC - Data, FAO Grazing'!AT22*$F30*$G30</f>
        <v>16618.7448</v>
      </c>
      <c r="AU30" s="38">
        <f>'DRC - Data, FAO Grazing'!AU22*$F30*$G30</f>
        <v>17153.356800000001</v>
      </c>
      <c r="AV30" s="38">
        <f>'DRC - Data, FAO Grazing'!AV22*$F30*$G30</f>
        <v>17704.776000000002</v>
      </c>
      <c r="AW30" s="38">
        <f>'DRC - Data, FAO Grazing'!AW22*$F30*$G30</f>
        <v>18273.36</v>
      </c>
      <c r="AX30" s="38">
        <f>'DRC - Data, FAO Grazing'!AX22*$F30*$G30</f>
        <v>18723.936000000002</v>
      </c>
      <c r="AY30" s="38">
        <f>'DRC - Data, FAO Grazing'!AY22*$F30*$G30</f>
        <v>22761.24</v>
      </c>
      <c r="AZ30" s="38">
        <f>'DRC - Data, FAO Grazing'!AZ22*$F30*$G30</f>
        <v>19660.848000000002</v>
      </c>
      <c r="BA30" s="38">
        <f>'DRC - Data, FAO Grazing'!BA22*$F30*$G30</f>
        <v>20147.184000000001</v>
      </c>
      <c r="BB30" s="38">
        <f>'DRC - Data, FAO Grazing'!BB22*$F30*$G30</f>
        <v>20740.800000000003</v>
      </c>
      <c r="BC30" s="38">
        <f>'DRC - Data, FAO Grazing'!BC22*$F30*$G30</f>
        <v>20740.800000000003</v>
      </c>
      <c r="BD30" s="38">
        <f>'DRC - Data, FAO Grazing'!BD22*$F30*$G30</f>
        <v>21679.857600000003</v>
      </c>
      <c r="BE30" s="38">
        <f>'DRC - Data, FAO Grazing'!BE22*$F30*$G30</f>
        <v>22319.961600000002</v>
      </c>
      <c r="BF30" s="38">
        <f>'DRC - Data, FAO Grazing'!BF22*$F30*$G30</f>
        <v>22980.806400000001</v>
      </c>
      <c r="BG30" s="38">
        <f>'DRC - Data, FAO Grazing'!BG22*$F30*$G30</f>
        <v>23664.537600000003</v>
      </c>
      <c r="BH30" s="38">
        <f>'DRC - Data, FAO Grazing'!BH22*$F30*$G30</f>
        <v>24350.414400000001</v>
      </c>
      <c r="BI30" s="38">
        <f>'DRC - Data, FAO Grazing'!BI22*$F30*$G30</f>
        <v>25047.019200000002</v>
      </c>
      <c r="BJ30" s="38">
        <f>'DRC - Data, FAO Grazing'!BJ22*$F30*$G30</f>
        <v>25092.076800000003</v>
      </c>
      <c r="BK30" s="38">
        <f>'DRC - Data, FAO Grazing'!BK22*$F30*$G30</f>
        <v>25757.212800000001</v>
      </c>
      <c r="BL30" s="38">
        <f>'DRC - Data, FAO Grazing'!BL22*$F30*$G30</f>
        <v>26479.5648</v>
      </c>
      <c r="BM30" s="38">
        <f>'DRC - Data, FAO Grazing'!BM22*$F30*$G30</f>
        <v>26777.445600000003</v>
      </c>
      <c r="BN30" s="38">
        <f>'DRC - Data, FAO Grazing'!BN22*$F30*$G30</f>
        <v>27282.019199999999</v>
      </c>
    </row>
    <row r="31" spans="1:66" s="54" customFormat="1" x14ac:dyDescent="0.35">
      <c r="C31" s="52" t="s">
        <v>279</v>
      </c>
      <c r="E31" s="179">
        <v>0.106</v>
      </c>
      <c r="F31" s="196">
        <f>1-E31</f>
        <v>0.89400000000000002</v>
      </c>
      <c r="G31" s="54">
        <v>0.4</v>
      </c>
      <c r="H31" s="38">
        <f>'DRC - Data, FAO Grazing'!H23*$F31*$G31</f>
        <v>286.08000000000004</v>
      </c>
      <c r="I31" s="38">
        <f>'DRC - Data, FAO Grazing'!I23*$F31*$G31</f>
        <v>286.08000000000004</v>
      </c>
      <c r="J31" s="38">
        <f>'DRC - Data, FAO Grazing'!J23*$F31*$G31</f>
        <v>286.08000000000004</v>
      </c>
      <c r="K31" s="38">
        <f>'DRC - Data, FAO Grazing'!K23*$F31*$G31</f>
        <v>286.08000000000004</v>
      </c>
      <c r="L31" s="38">
        <f>'DRC - Data, FAO Grazing'!L23*$F31*$G31</f>
        <v>286.08000000000004</v>
      </c>
      <c r="M31" s="38">
        <f>'DRC - Data, FAO Grazing'!M23*$F31*$G31</f>
        <v>286.08000000000004</v>
      </c>
      <c r="N31" s="38">
        <f>'DRC - Data, FAO Grazing'!N23*$F31*$G31</f>
        <v>286.08000000000004</v>
      </c>
      <c r="O31" s="38">
        <f>'DRC - Data, FAO Grazing'!O23*$F31*$G31</f>
        <v>286.08000000000004</v>
      </c>
      <c r="P31" s="38">
        <f>'DRC - Data, FAO Grazing'!P23*$F31*$G31</f>
        <v>286.08000000000004</v>
      </c>
      <c r="Q31" s="38">
        <f>'DRC - Data, FAO Grazing'!Q23*$F31*$G31</f>
        <v>286.08000000000004</v>
      </c>
      <c r="R31" s="38">
        <f>'DRC - Data, FAO Grazing'!R23*$F31*$G31</f>
        <v>286.08000000000004</v>
      </c>
      <c r="S31" s="38">
        <f>'DRC - Data, FAO Grazing'!S23*$F31*$G31</f>
        <v>286.08000000000004</v>
      </c>
      <c r="T31" s="38">
        <f>'DRC - Data, FAO Grazing'!T23*$F31*$G31</f>
        <v>286.08000000000004</v>
      </c>
      <c r="U31" s="38">
        <f>'DRC - Data, FAO Grazing'!U23*$F31*$G31</f>
        <v>286.08000000000004</v>
      </c>
      <c r="V31" s="38">
        <f>'DRC - Data, FAO Grazing'!V23*$F31*$G31</f>
        <v>286.08000000000004</v>
      </c>
      <c r="W31" s="38">
        <f>'DRC - Data, FAO Grazing'!W23*$F31*$G31</f>
        <v>286.08000000000004</v>
      </c>
      <c r="X31" s="38">
        <f>'DRC - Data, FAO Grazing'!X23*$F31*$G31</f>
        <v>321.84000000000003</v>
      </c>
      <c r="Y31" s="38">
        <f>'DRC - Data, FAO Grazing'!Y23*$F31*$G31</f>
        <v>321.84000000000003</v>
      </c>
      <c r="Z31" s="38">
        <f>'DRC - Data, FAO Grazing'!Z23*$F31*$G31</f>
        <v>321.84000000000003</v>
      </c>
      <c r="AA31" s="38">
        <f>'DRC - Data, FAO Grazing'!AA23*$F31*$G31</f>
        <v>321.84000000000003</v>
      </c>
      <c r="AB31" s="38">
        <f>'DRC - Data, FAO Grazing'!AB23*$F31*$G31</f>
        <v>321.84000000000003</v>
      </c>
      <c r="AC31" s="38">
        <f>'DRC - Data, FAO Grazing'!AC23*$F31*$G31</f>
        <v>321.84000000000003</v>
      </c>
      <c r="AD31" s="38">
        <f>'DRC - Data, FAO Grazing'!AD23*$F31*$G31</f>
        <v>321.84000000000003</v>
      </c>
      <c r="AE31" s="38">
        <f>'DRC - Data, FAO Grazing'!AE23*$F31*$G31</f>
        <v>321.84000000000003</v>
      </c>
      <c r="AF31" s="38">
        <f>'DRC - Data, FAO Grazing'!AF23*$F31*$G31</f>
        <v>321.84000000000003</v>
      </c>
      <c r="AG31" s="38">
        <f>'DRC - Data, FAO Grazing'!AG23*$F31*$G31</f>
        <v>321.84000000000003</v>
      </c>
      <c r="AH31" s="38">
        <f>'DRC - Data, FAO Grazing'!AH23*$F31*$G31</f>
        <v>321.84000000000003</v>
      </c>
      <c r="AI31" s="38">
        <f>'DRC - Data, FAO Grazing'!AI23*$F31*$G31</f>
        <v>321.84000000000003</v>
      </c>
      <c r="AJ31" s="38">
        <f>'DRC - Data, FAO Grazing'!AJ23*$F31*$G31</f>
        <v>321.84000000000003</v>
      </c>
      <c r="AK31" s="38">
        <f>'DRC - Data, FAO Grazing'!AK23*$F31*$G31</f>
        <v>356.1696</v>
      </c>
      <c r="AL31" s="38">
        <f>'DRC - Data, FAO Grazing'!AL23*$F31*$G31</f>
        <v>271.41840000000002</v>
      </c>
      <c r="AM31" s="38">
        <f>'DRC - Data, FAO Grazing'!AM23*$F31*$G31</f>
        <v>288.22559999999999</v>
      </c>
      <c r="AN31" s="38">
        <f>'DRC - Data, FAO Grazing'!AN23*$F31*$G31</f>
        <v>305.03280000000001</v>
      </c>
      <c r="AO31" s="38">
        <f>'DRC - Data, FAO Grazing'!AO23*$F31*$G31</f>
        <v>325.77359999999999</v>
      </c>
      <c r="AP31" s="38">
        <f>'DRC - Data, FAO Grazing'!AP23*$F31*$G31</f>
        <v>340.7928</v>
      </c>
      <c r="AQ31" s="38">
        <f>'DRC - Data, FAO Grazing'!AQ23*$F31*$G31</f>
        <v>355.45440000000002</v>
      </c>
      <c r="AR31" s="38">
        <f>'DRC - Data, FAO Grazing'!AR23*$F31*$G31</f>
        <v>370.83120000000002</v>
      </c>
      <c r="AS31" s="38">
        <f>'DRC - Data, FAO Grazing'!AS23*$F31*$G31</f>
        <v>386.56560000000002</v>
      </c>
      <c r="AT31" s="38">
        <f>'DRC - Data, FAO Grazing'!AT23*$F31*$G31</f>
        <v>403.01520000000005</v>
      </c>
      <c r="AU31" s="38">
        <f>'DRC - Data, FAO Grazing'!AU23*$F31*$G31</f>
        <v>420.18000000000006</v>
      </c>
      <c r="AV31" s="38">
        <f>'DRC - Data, FAO Grazing'!AV23*$F31*$G31</f>
        <v>438.41760000000005</v>
      </c>
      <c r="AW31" s="38">
        <f>'DRC - Data, FAO Grazing'!AW23*$F31*$G31</f>
        <v>457.72800000000001</v>
      </c>
      <c r="AX31" s="38">
        <f>'DRC - Data, FAO Grazing'!AX23*$F31*$G31</f>
        <v>461.30400000000003</v>
      </c>
      <c r="AY31" s="38">
        <f>'DRC - Data, FAO Grazing'!AY23*$F31*$G31</f>
        <v>464.88000000000005</v>
      </c>
      <c r="AZ31" s="38">
        <f>'DRC - Data, FAO Grazing'!AZ23*$F31*$G31</f>
        <v>468.45600000000007</v>
      </c>
      <c r="BA31" s="38">
        <f>'DRC - Data, FAO Grazing'!BA23*$F31*$G31</f>
        <v>472.03199999999998</v>
      </c>
      <c r="BB31" s="38">
        <f>'DRC - Data, FAO Grazing'!BB23*$F31*$G31</f>
        <v>479.18400000000003</v>
      </c>
      <c r="BC31" s="38">
        <f>'DRC - Data, FAO Grazing'!BC23*$F31*$G31</f>
        <v>479.18400000000003</v>
      </c>
      <c r="BD31" s="38">
        <f>'DRC - Data, FAO Grazing'!BD23*$F31*$G31</f>
        <v>482.76000000000005</v>
      </c>
      <c r="BE31" s="38">
        <f>'DRC - Data, FAO Grazing'!BE23*$F31*$G31</f>
        <v>486.33600000000001</v>
      </c>
      <c r="BF31" s="38">
        <f>'DRC - Data, FAO Grazing'!BF23*$F31*$G31</f>
        <v>493.48800000000006</v>
      </c>
      <c r="BG31" s="38">
        <f>'DRC - Data, FAO Grazing'!BG23*$F31*$G31</f>
        <v>481.32960000000003</v>
      </c>
      <c r="BH31" s="38">
        <f>'DRC - Data, FAO Grazing'!BH23*$F31*$G31</f>
        <v>485.97839999999997</v>
      </c>
      <c r="BI31" s="38">
        <f>'DRC - Data, FAO Grazing'!BI23*$F31*$G31</f>
        <v>490.62720000000002</v>
      </c>
      <c r="BJ31" s="38">
        <f>'DRC - Data, FAO Grazing'!BJ23*$F31*$G31</f>
        <v>491.3424</v>
      </c>
      <c r="BK31" s="38">
        <f>'DRC - Data, FAO Grazing'!BK23*$F31*$G31</f>
        <v>498.13680000000005</v>
      </c>
      <c r="BL31" s="38">
        <f>'DRC - Data, FAO Grazing'!BL23*$F31*$G31</f>
        <v>504.5736</v>
      </c>
      <c r="BM31" s="38">
        <f>'DRC - Data, FAO Grazing'!BM23*$F31*$G31</f>
        <v>509.22240000000005</v>
      </c>
      <c r="BN31" s="38">
        <f>'DRC - Data, FAO Grazing'!BN23*$F31*$G31</f>
        <v>513.87120000000004</v>
      </c>
    </row>
    <row r="32" spans="1:66" s="26" customFormat="1" x14ac:dyDescent="0.35">
      <c r="C32" s="26" t="s">
        <v>441</v>
      </c>
      <c r="E32" s="152"/>
      <c r="F32" s="194"/>
      <c r="H32" s="136">
        <f>SUM(H29:H31)</f>
        <v>32112.480000000003</v>
      </c>
      <c r="I32" s="136">
        <f t="shared" ref="I32:BN32" si="4">SUM(I29:I31)</f>
        <v>34258.080000000002</v>
      </c>
      <c r="J32" s="136">
        <f t="shared" si="4"/>
        <v>36046.080000000002</v>
      </c>
      <c r="K32" s="136">
        <f t="shared" si="4"/>
        <v>37834.080000000002</v>
      </c>
      <c r="L32" s="136">
        <f t="shared" si="4"/>
        <v>38906.880000000005</v>
      </c>
      <c r="M32" s="136">
        <f t="shared" si="4"/>
        <v>39979.68</v>
      </c>
      <c r="N32" s="136">
        <f t="shared" si="4"/>
        <v>41052.480000000003</v>
      </c>
      <c r="O32" s="136">
        <f t="shared" si="4"/>
        <v>42125.279999999999</v>
      </c>
      <c r="P32" s="136">
        <f t="shared" si="4"/>
        <v>40051.200000000004</v>
      </c>
      <c r="Q32" s="136">
        <f t="shared" si="4"/>
        <v>41553.12000000001</v>
      </c>
      <c r="R32" s="136">
        <f t="shared" si="4"/>
        <v>43484.160000000003</v>
      </c>
      <c r="S32" s="136">
        <f t="shared" si="4"/>
        <v>44378.16</v>
      </c>
      <c r="T32" s="136">
        <f t="shared" si="4"/>
        <v>45844.320000000007</v>
      </c>
      <c r="U32" s="136">
        <f t="shared" si="4"/>
        <v>47668.080000000009</v>
      </c>
      <c r="V32" s="136">
        <f t="shared" si="4"/>
        <v>49098.48000000001</v>
      </c>
      <c r="W32" s="136">
        <f t="shared" si="4"/>
        <v>50064</v>
      </c>
      <c r="X32" s="136">
        <f t="shared" si="4"/>
        <v>50850.720000000001</v>
      </c>
      <c r="Y32" s="136">
        <f t="shared" si="4"/>
        <v>49420.319999999992</v>
      </c>
      <c r="Z32" s="136">
        <f t="shared" si="4"/>
        <v>49563.359999999993</v>
      </c>
      <c r="AA32" s="136">
        <f t="shared" si="4"/>
        <v>54140.639999999999</v>
      </c>
      <c r="AB32" s="136">
        <f t="shared" si="4"/>
        <v>55749.84</v>
      </c>
      <c r="AC32" s="136">
        <f t="shared" si="4"/>
        <v>57287.520000000004</v>
      </c>
      <c r="AD32" s="136">
        <f t="shared" si="4"/>
        <v>59039.760000000009</v>
      </c>
      <c r="AE32" s="136">
        <f t="shared" si="4"/>
        <v>60577.440000000002</v>
      </c>
      <c r="AF32" s="136">
        <f t="shared" si="4"/>
        <v>62615.76</v>
      </c>
      <c r="AG32" s="136">
        <f t="shared" si="4"/>
        <v>62830.320000000007</v>
      </c>
      <c r="AH32" s="136">
        <f t="shared" si="4"/>
        <v>59826.479999999996</v>
      </c>
      <c r="AI32" s="136">
        <f t="shared" si="4"/>
        <v>64010.400000000001</v>
      </c>
      <c r="AJ32" s="136">
        <f t="shared" si="4"/>
        <v>64475.28</v>
      </c>
      <c r="AK32" s="136">
        <f t="shared" si="4"/>
        <v>66512.169599999994</v>
      </c>
      <c r="AL32" s="136">
        <f t="shared" si="4"/>
        <v>73579.41840000001</v>
      </c>
      <c r="AM32" s="136">
        <f t="shared" si="4"/>
        <v>75334.161600000007</v>
      </c>
      <c r="AN32" s="136">
        <f t="shared" si="4"/>
        <v>77067.448799999998</v>
      </c>
      <c r="AO32" s="136">
        <f t="shared" si="4"/>
        <v>78897.645600000003</v>
      </c>
      <c r="AP32" s="136">
        <f t="shared" si="4"/>
        <v>55390.809600000008</v>
      </c>
      <c r="AQ32" s="136">
        <f t="shared" si="4"/>
        <v>62836.75680000001</v>
      </c>
      <c r="AR32" s="136">
        <f t="shared" si="4"/>
        <v>64404.475200000001</v>
      </c>
      <c r="AS32" s="136">
        <f t="shared" si="4"/>
        <v>66012.2448</v>
      </c>
      <c r="AT32" s="136">
        <f t="shared" si="4"/>
        <v>63509.760000000002</v>
      </c>
      <c r="AU32" s="136">
        <f t="shared" si="4"/>
        <v>61200.736800000006</v>
      </c>
      <c r="AV32" s="136">
        <f t="shared" si="4"/>
        <v>59085.532800000001</v>
      </c>
      <c r="AW32" s="136">
        <f t="shared" si="4"/>
        <v>57151.632000000005</v>
      </c>
      <c r="AX32" s="136">
        <f t="shared" si="4"/>
        <v>57945.504000000001</v>
      </c>
      <c r="AY32" s="136">
        <f t="shared" si="4"/>
        <v>62326.103999999999</v>
      </c>
      <c r="AZ32" s="136">
        <f t="shared" si="4"/>
        <v>59572.583999999995</v>
      </c>
      <c r="BA32" s="136">
        <f t="shared" si="4"/>
        <v>60409.368000000002</v>
      </c>
      <c r="BB32" s="136">
        <f t="shared" si="4"/>
        <v>61360.58400000001</v>
      </c>
      <c r="BC32" s="136">
        <f t="shared" si="4"/>
        <v>61714.608000000007</v>
      </c>
      <c r="BD32" s="136">
        <f t="shared" si="4"/>
        <v>63014.484000000004</v>
      </c>
      <c r="BE32" s="136">
        <f t="shared" si="4"/>
        <v>64015.048800000004</v>
      </c>
      <c r="BF32" s="136">
        <f t="shared" si="4"/>
        <v>108627.43680000001</v>
      </c>
      <c r="BG32" s="136">
        <f t="shared" si="4"/>
        <v>112543.15680000003</v>
      </c>
      <c r="BH32" s="136">
        <f t="shared" si="4"/>
        <v>113548.0128</v>
      </c>
      <c r="BI32" s="136">
        <f t="shared" si="4"/>
        <v>114564.66960000001</v>
      </c>
      <c r="BJ32" s="136">
        <f t="shared" si="4"/>
        <v>114770.64720000001</v>
      </c>
      <c r="BK32" s="136">
        <f t="shared" si="4"/>
        <v>115283.088</v>
      </c>
      <c r="BL32" s="136">
        <f t="shared" si="4"/>
        <v>117235.22640000001</v>
      </c>
      <c r="BM32" s="136">
        <f t="shared" si="4"/>
        <v>118897.35120000002</v>
      </c>
      <c r="BN32" s="136">
        <f t="shared" si="4"/>
        <v>120786.552</v>
      </c>
    </row>
    <row r="33" spans="1:66" s="26" customFormat="1" x14ac:dyDescent="0.35">
      <c r="E33" s="152"/>
      <c r="F33" s="194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</row>
    <row r="34" spans="1:66" s="54" customFormat="1" x14ac:dyDescent="0.35">
      <c r="C34" s="26" t="s">
        <v>444</v>
      </c>
      <c r="E34" s="153"/>
      <c r="F34" s="195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</row>
    <row r="35" spans="1:66" s="54" customFormat="1" x14ac:dyDescent="0.35">
      <c r="C35" s="52" t="s">
        <v>429</v>
      </c>
      <c r="E35" s="153">
        <v>0.11</v>
      </c>
      <c r="F35" s="195">
        <f>1-E35</f>
        <v>0.89</v>
      </c>
      <c r="G35" s="54">
        <v>0.4</v>
      </c>
      <c r="H35" s="38">
        <f>'DRC - Data, FAO Grazing'!H25*$F35*$G35</f>
        <v>2705.6000000000004</v>
      </c>
      <c r="I35" s="38">
        <f>'DRC - Data, FAO Grazing'!I25*$F35*$G35</f>
        <v>2705.6000000000004</v>
      </c>
      <c r="J35" s="38">
        <f>'DRC - Data, FAO Grazing'!J25*$F35*$G35</f>
        <v>2705.6000000000004</v>
      </c>
      <c r="K35" s="38">
        <f>'DRC - Data, FAO Grazing'!K25*$F35*$G35</f>
        <v>2705.6000000000004</v>
      </c>
      <c r="L35" s="38">
        <f>'DRC - Data, FAO Grazing'!L25*$F35*$G35</f>
        <v>2705.6000000000004</v>
      </c>
      <c r="M35" s="38">
        <f>'DRC - Data, FAO Grazing'!M25*$F35*$G35</f>
        <v>2705.6000000000004</v>
      </c>
      <c r="N35" s="38">
        <f>'DRC - Data, FAO Grazing'!N25*$F35*$G35</f>
        <v>2705.6000000000004</v>
      </c>
      <c r="O35" s="38">
        <f>'DRC - Data, FAO Grazing'!O25*$F35*$G35</f>
        <v>2705.6000000000004</v>
      </c>
      <c r="P35" s="38">
        <f>'DRC - Data, FAO Grazing'!P25*$F35*$G35</f>
        <v>2705.6000000000004</v>
      </c>
      <c r="Q35" s="38">
        <f>'DRC - Data, FAO Grazing'!Q25*$F35*$G35</f>
        <v>2705.6000000000004</v>
      </c>
      <c r="R35" s="38">
        <f>'DRC - Data, FAO Grazing'!R25*$F35*$G35</f>
        <v>2812.4</v>
      </c>
      <c r="S35" s="38">
        <f>'DRC - Data, FAO Grazing'!S25*$F35*$G35</f>
        <v>2812.4</v>
      </c>
      <c r="T35" s="38">
        <f>'DRC - Data, FAO Grazing'!T25*$F35*$G35</f>
        <v>2812.4</v>
      </c>
      <c r="U35" s="38">
        <f>'DRC - Data, FAO Grazing'!U25*$F35*$G35</f>
        <v>2812.4</v>
      </c>
      <c r="V35" s="38">
        <f>'DRC - Data, FAO Grazing'!V25*$F35*$G35</f>
        <v>2812.4</v>
      </c>
      <c r="W35" s="38">
        <f>'DRC - Data, FAO Grazing'!W25*$F35*$G35</f>
        <v>2812.4</v>
      </c>
      <c r="X35" s="38">
        <f>'DRC - Data, FAO Grazing'!X25*$F35*$G35</f>
        <v>2812.4</v>
      </c>
      <c r="Y35" s="38">
        <f>'DRC - Data, FAO Grazing'!Y25*$F35*$G35</f>
        <v>2812.4</v>
      </c>
      <c r="Z35" s="38">
        <f>'DRC - Data, FAO Grazing'!Z25*$F35*$G35</f>
        <v>2812.4</v>
      </c>
      <c r="AA35" s="38">
        <f>'DRC - Data, FAO Grazing'!AA25*$F35*$G35</f>
        <v>2812.4</v>
      </c>
      <c r="AB35" s="38">
        <f>'DRC - Data, FAO Grazing'!AB25*$F35*$G35</f>
        <v>2954.8</v>
      </c>
      <c r="AC35" s="38">
        <f>'DRC - Data, FAO Grazing'!AC25*$F35*$G35</f>
        <v>2954.8</v>
      </c>
      <c r="AD35" s="38">
        <f>'DRC - Data, FAO Grazing'!AD25*$F35*$G35</f>
        <v>2954.8</v>
      </c>
      <c r="AE35" s="38">
        <f>'DRC - Data, FAO Grazing'!AE25*$F35*$G35</f>
        <v>2954.8</v>
      </c>
      <c r="AF35" s="38">
        <f>'DRC - Data, FAO Grazing'!AF25*$F35*$G35</f>
        <v>2954.8</v>
      </c>
      <c r="AG35" s="38">
        <f>'DRC - Data, FAO Grazing'!AG25*$F35*$G35</f>
        <v>2954.8</v>
      </c>
      <c r="AH35" s="38">
        <f>'DRC - Data, FAO Grazing'!AH25*$F35*$G35</f>
        <v>2954.8</v>
      </c>
      <c r="AI35" s="38">
        <f>'DRC - Data, FAO Grazing'!AI25*$F35*$G35</f>
        <v>3097.2000000000003</v>
      </c>
      <c r="AJ35" s="38">
        <f>'DRC - Data, FAO Grazing'!AJ25*$F35*$G35</f>
        <v>3097.2000000000003</v>
      </c>
      <c r="AK35" s="38">
        <f>'DRC - Data, FAO Grazing'!AK25*$F35*$G35</f>
        <v>3428.9920000000002</v>
      </c>
      <c r="AL35" s="38">
        <f>'DRC - Data, FAO Grazing'!AL25*$F35*$G35</f>
        <v>3168.4</v>
      </c>
      <c r="AM35" s="38">
        <f>'DRC - Data, FAO Grazing'!AM25*$F35*$G35</f>
        <v>2424.36</v>
      </c>
      <c r="AN35" s="38">
        <f>'DRC - Data, FAO Grazing'!AN25*$F35*$G35</f>
        <v>2509.8000000000002</v>
      </c>
      <c r="AO35" s="38">
        <f>'DRC - Data, FAO Grazing'!AO25*$F35*$G35</f>
        <v>2598.8000000000002</v>
      </c>
      <c r="AP35" s="38">
        <f>'DRC - Data, FAO Grazing'!AP25*$F35*$G35</f>
        <v>2690.6480000000001</v>
      </c>
      <c r="AQ35" s="38">
        <f>'DRC - Data, FAO Grazing'!AQ25*$F35*$G35</f>
        <v>2787.1240000000003</v>
      </c>
      <c r="AR35" s="38">
        <f>'DRC - Data, FAO Grazing'!AR25*$F35*$G35</f>
        <v>2856.9</v>
      </c>
      <c r="AS35" s="38">
        <f>'DRC - Data, FAO Grazing'!AS25*$F35*$G35</f>
        <v>2916.7080000000005</v>
      </c>
      <c r="AT35" s="38">
        <f>'DRC - Data, FAO Grazing'!AT25*$F35*$G35</f>
        <v>2977.9400000000005</v>
      </c>
      <c r="AU35" s="38">
        <f>'DRC - Data, FAO Grazing'!AU25*$F35*$G35</f>
        <v>3040.596</v>
      </c>
      <c r="AV35" s="38">
        <f>'DRC - Data, FAO Grazing'!AV25*$F35*$G35</f>
        <v>3104.32</v>
      </c>
      <c r="AW35" s="38">
        <f>'DRC - Data, FAO Grazing'!AW25*$F35*$G35</f>
        <v>3168.4</v>
      </c>
      <c r="AX35" s="38">
        <f>'DRC - Data, FAO Grazing'!AX25*$F35*$G35</f>
        <v>3239.6000000000004</v>
      </c>
      <c r="AY35" s="38">
        <f>'DRC - Data, FAO Grazing'!AY25*$F35*$G35</f>
        <v>3310.8</v>
      </c>
      <c r="AZ35" s="38">
        <f>'DRC - Data, FAO Grazing'!AZ25*$F35*$G35</f>
        <v>3385.56</v>
      </c>
      <c r="BA35" s="38">
        <f>'DRC - Data, FAO Grazing'!BA25*$F35*$G35</f>
        <v>3460.3199999999997</v>
      </c>
      <c r="BB35" s="38">
        <f>'DRC - Data, FAO Grazing'!BB25*$F35*$G35</f>
        <v>3538.6400000000003</v>
      </c>
      <c r="BC35" s="38">
        <f>'DRC - Data, FAO Grazing'!BC25*$F35*$G35</f>
        <v>3616.96</v>
      </c>
      <c r="BD35" s="38">
        <f>'DRC - Data, FAO Grazing'!BD25*$F35*$G35</f>
        <v>3694.5680000000002</v>
      </c>
      <c r="BE35" s="38">
        <f>'DRC - Data, FAO Grazing'!BE25*$F35*$G35</f>
        <v>3405.4960000000001</v>
      </c>
      <c r="BF35" s="38">
        <f>'DRC - Data, FAO Grazing'!BF25*$F35*$G35</f>
        <v>3507.3120000000004</v>
      </c>
      <c r="BG35" s="38">
        <f>'DRC - Data, FAO Grazing'!BG25*$F35*$G35</f>
        <v>3607.7040000000002</v>
      </c>
      <c r="BH35" s="38">
        <f>'DRC - Data, FAO Grazing'!BH25*$F35*$G35</f>
        <v>3715.2160000000003</v>
      </c>
      <c r="BI35" s="38">
        <f>'DRC - Data, FAO Grazing'!BI25*$F35*$G35</f>
        <v>3823.7960000000003</v>
      </c>
      <c r="BJ35" s="38">
        <f>'DRC - Data, FAO Grazing'!BJ25*$F35*$G35</f>
        <v>3831.6280000000002</v>
      </c>
      <c r="BK35" s="38">
        <f>'DRC - Data, FAO Grazing'!BK25*$F35*$G35</f>
        <v>3856.5480000000007</v>
      </c>
      <c r="BL35" s="38">
        <f>'DRC - Data, FAO Grazing'!BL25*$F35*$G35</f>
        <v>3904.9639999999999</v>
      </c>
      <c r="BM35" s="38">
        <f>'DRC - Data, FAO Grazing'!BM25*$F35*$G35</f>
        <v>3890.7240000000002</v>
      </c>
      <c r="BN35" s="38">
        <f>'DRC - Data, FAO Grazing'!BN25*$F35*$G35</f>
        <v>3916.3559999999998</v>
      </c>
    </row>
    <row r="36" spans="1:66" s="54" customFormat="1" x14ac:dyDescent="0.35">
      <c r="C36" s="52" t="s">
        <v>276</v>
      </c>
      <c r="E36" s="153">
        <v>0.93600000000000005</v>
      </c>
      <c r="F36" s="195">
        <f>1-E36</f>
        <v>6.3999999999999946E-2</v>
      </c>
      <c r="G36" s="54">
        <v>0.4</v>
      </c>
      <c r="H36" s="38">
        <f>'DRC - Data, FAO Grazing'!H26*$F36*$G36</f>
        <v>0</v>
      </c>
      <c r="I36" s="38">
        <f>'DRC - Data, FAO Grazing'!I26*$F36*$G36</f>
        <v>0</v>
      </c>
      <c r="J36" s="38">
        <f>'DRC - Data, FAO Grazing'!J26*$F36*$G36</f>
        <v>0</v>
      </c>
      <c r="K36" s="38">
        <f>'DRC - Data, FAO Grazing'!K26*$F36*$G36</f>
        <v>0</v>
      </c>
      <c r="L36" s="38">
        <f>'DRC - Data, FAO Grazing'!L26*$F36*$G36</f>
        <v>0</v>
      </c>
      <c r="M36" s="38">
        <f>'DRC - Data, FAO Grazing'!M26*$F36*$G36</f>
        <v>0</v>
      </c>
      <c r="N36" s="38">
        <f>'DRC - Data, FAO Grazing'!N26*$F36*$G36</f>
        <v>0</v>
      </c>
      <c r="O36" s="38">
        <f>'DRC - Data, FAO Grazing'!O26*$F36*$G36</f>
        <v>0</v>
      </c>
      <c r="P36" s="38">
        <f>'DRC - Data, FAO Grazing'!P26*$F36*$G36</f>
        <v>0</v>
      </c>
      <c r="Q36" s="38">
        <f>'DRC - Data, FAO Grazing'!Q26*$F36*$G36</f>
        <v>0</v>
      </c>
      <c r="R36" s="38">
        <f>'DRC - Data, FAO Grazing'!R26*$F36*$G36</f>
        <v>0</v>
      </c>
      <c r="S36" s="38">
        <f>'DRC - Data, FAO Grazing'!S26*$F36*$G36</f>
        <v>0</v>
      </c>
      <c r="T36" s="38">
        <f>'DRC - Data, FAO Grazing'!T26*$F36*$G36</f>
        <v>0</v>
      </c>
      <c r="U36" s="38">
        <f>'DRC - Data, FAO Grazing'!U26*$F36*$G36</f>
        <v>0</v>
      </c>
      <c r="V36" s="38">
        <f>'DRC - Data, FAO Grazing'!V26*$F36*$G36</f>
        <v>0</v>
      </c>
      <c r="W36" s="38">
        <f>'DRC - Data, FAO Grazing'!W26*$F36*$G36</f>
        <v>0</v>
      </c>
      <c r="X36" s="38">
        <f>'DRC - Data, FAO Grazing'!X26*$F36*$G36</f>
        <v>0</v>
      </c>
      <c r="Y36" s="38">
        <f>'DRC - Data, FAO Grazing'!Y26*$F36*$G36</f>
        <v>0</v>
      </c>
      <c r="Z36" s="38">
        <f>'DRC - Data, FAO Grazing'!Z26*$F36*$G36</f>
        <v>0</v>
      </c>
      <c r="AA36" s="38">
        <f>'DRC - Data, FAO Grazing'!AA26*$F36*$G36</f>
        <v>0</v>
      </c>
      <c r="AB36" s="38">
        <f>'DRC - Data, FAO Grazing'!AB26*$F36*$G36</f>
        <v>0</v>
      </c>
      <c r="AC36" s="38">
        <f>'DRC - Data, FAO Grazing'!AC26*$F36*$G36</f>
        <v>0</v>
      </c>
      <c r="AD36" s="38">
        <f>'DRC - Data, FAO Grazing'!AD26*$F36*$G36</f>
        <v>0</v>
      </c>
      <c r="AE36" s="38">
        <f>'DRC - Data, FAO Grazing'!AE26*$F36*$G36</f>
        <v>0</v>
      </c>
      <c r="AF36" s="38">
        <f>'DRC - Data, FAO Grazing'!AF26*$F36*$G36</f>
        <v>0</v>
      </c>
      <c r="AG36" s="38">
        <f>'DRC - Data, FAO Grazing'!AG26*$F36*$G36</f>
        <v>0</v>
      </c>
      <c r="AH36" s="38">
        <f>'DRC - Data, FAO Grazing'!AH26*$F36*$G36</f>
        <v>0</v>
      </c>
      <c r="AI36" s="38">
        <f>'DRC - Data, FAO Grazing'!AI26*$F36*$G36</f>
        <v>0</v>
      </c>
      <c r="AJ36" s="38">
        <f>'DRC - Data, FAO Grazing'!AJ26*$F36*$G36</f>
        <v>0</v>
      </c>
      <c r="AK36" s="38">
        <f>'DRC - Data, FAO Grazing'!AK26*$F36*$G36</f>
        <v>89.599999999999923</v>
      </c>
      <c r="AL36" s="38">
        <f>'DRC - Data, FAO Grazing'!AL26*$F36*$G36</f>
        <v>89.804799999999929</v>
      </c>
      <c r="AM36" s="38">
        <f>'DRC - Data, FAO Grazing'!AM26*$F36*$G36</f>
        <v>90.265599999999935</v>
      </c>
      <c r="AN36" s="38">
        <f>'DRC - Data, FAO Grazing'!AN26*$F36*$G36</f>
        <v>90.726399999999927</v>
      </c>
      <c r="AO36" s="38">
        <f>'DRC - Data, FAO Grazing'!AO26*$F36*$G36</f>
        <v>91.21279999999993</v>
      </c>
      <c r="AP36" s="38">
        <f>'DRC - Data, FAO Grazing'!AP26*$F36*$G36</f>
        <v>91.699199999999934</v>
      </c>
      <c r="AQ36" s="38">
        <f>'DRC - Data, FAO Grazing'!AQ26*$F36*$G36</f>
        <v>92.185599999999923</v>
      </c>
      <c r="AR36" s="38">
        <f>'DRC - Data, FAO Grazing'!AR26*$F36*$G36</f>
        <v>92.08319999999992</v>
      </c>
      <c r="AS36" s="38">
        <f>'DRC - Data, FAO Grazing'!AS26*$F36*$G36</f>
        <v>92.774399999999929</v>
      </c>
      <c r="AT36" s="38">
        <f>'DRC - Data, FAO Grazing'!AT26*$F36*$G36</f>
        <v>93.465599999999924</v>
      </c>
      <c r="AU36" s="38">
        <f>'DRC - Data, FAO Grazing'!AU26*$F36*$G36</f>
        <v>94.182399999999916</v>
      </c>
      <c r="AV36" s="38">
        <f>'DRC - Data, FAO Grazing'!AV26*$F36*$G36</f>
        <v>94.719999999999928</v>
      </c>
      <c r="AW36" s="38">
        <f>'DRC - Data, FAO Grazing'!AW26*$F36*$G36</f>
        <v>96.051199999999923</v>
      </c>
      <c r="AX36" s="38">
        <f>'DRC - Data, FAO Grazing'!AX26*$F36*$G36</f>
        <v>97.279999999999916</v>
      </c>
      <c r="AY36" s="38">
        <f>'DRC - Data, FAO Grazing'!AY26*$F36*$G36</f>
        <v>98.457599999999914</v>
      </c>
      <c r="AZ36" s="38">
        <f>'DRC - Data, FAO Grazing'!AZ26*$F36*$G36</f>
        <v>99.455999999999918</v>
      </c>
      <c r="BA36" s="38">
        <f>'DRC - Data, FAO Grazing'!BA26*$F36*$G36</f>
        <v>100.32639999999992</v>
      </c>
      <c r="BB36" s="38">
        <f>'DRC - Data, FAO Grazing'!BB26*$F36*$G36</f>
        <v>101.29919999999993</v>
      </c>
      <c r="BC36" s="38">
        <f>'DRC - Data, FAO Grazing'!BC26*$F36*$G36</f>
        <v>100.91519999999991</v>
      </c>
      <c r="BD36" s="38">
        <f>'DRC - Data, FAO Grazing'!BD26*$F36*$G36</f>
        <v>103.09119999999992</v>
      </c>
      <c r="BE36" s="38">
        <f>'DRC - Data, FAO Grazing'!BE26*$F36*$G36</f>
        <v>104.95999999999991</v>
      </c>
      <c r="BF36" s="38">
        <f>'DRC - Data, FAO Grazing'!BF26*$F36*$G36</f>
        <v>109.59359999999991</v>
      </c>
      <c r="BG36" s="38">
        <f>'DRC - Data, FAO Grazing'!BG26*$F36*$G36</f>
        <v>115.19999999999992</v>
      </c>
      <c r="BH36" s="38">
        <f>'DRC - Data, FAO Grazing'!BH26*$F36*$G36</f>
        <v>116.4799999999999</v>
      </c>
      <c r="BI36" s="38">
        <f>'DRC - Data, FAO Grazing'!BI26*$F36*$G36</f>
        <v>117.91359999999992</v>
      </c>
      <c r="BJ36" s="38">
        <f>'DRC - Data, FAO Grazing'!BJ26*$F36*$G36</f>
        <v>117.17119999999991</v>
      </c>
      <c r="BK36" s="38">
        <f>'DRC - Data, FAO Grazing'!BK26*$F36*$G36</f>
        <v>119.67999999999991</v>
      </c>
      <c r="BL36" s="38">
        <f>'DRC - Data, FAO Grazing'!BL26*$F36*$G36</f>
        <v>121.62559999999991</v>
      </c>
      <c r="BM36" s="38">
        <f>'DRC - Data, FAO Grazing'!BM26*$F36*$G36</f>
        <v>123.54559999999991</v>
      </c>
      <c r="BN36" s="38">
        <f>'DRC - Data, FAO Grazing'!BN26*$F36*$G36</f>
        <v>125.49119999999989</v>
      </c>
    </row>
    <row r="37" spans="1:66" s="54" customFormat="1" x14ac:dyDescent="0.35">
      <c r="C37" s="52" t="s">
        <v>337</v>
      </c>
      <c r="E37" s="153">
        <v>0.106</v>
      </c>
      <c r="F37" s="195">
        <f>1-E37</f>
        <v>0.89400000000000002</v>
      </c>
      <c r="G37" s="54">
        <v>0.4</v>
      </c>
      <c r="H37" s="38">
        <f>'DRC - Data, FAO Grazing'!H27*$F37*$G37</f>
        <v>1108.5600000000002</v>
      </c>
      <c r="I37" s="38">
        <f>'DRC - Data, FAO Grazing'!I27*$F37*$G37</f>
        <v>1108.5600000000002</v>
      </c>
      <c r="J37" s="38">
        <f>'DRC - Data, FAO Grazing'!J27*$F37*$G37</f>
        <v>1108.5600000000002</v>
      </c>
      <c r="K37" s="38">
        <f>'DRC - Data, FAO Grazing'!K27*$F37*$G37</f>
        <v>1108.5600000000002</v>
      </c>
      <c r="L37" s="38">
        <f>'DRC - Data, FAO Grazing'!L27*$F37*$G37</f>
        <v>1108.5600000000002</v>
      </c>
      <c r="M37" s="38">
        <f>'DRC - Data, FAO Grazing'!M27*$F37*$G37</f>
        <v>1108.5600000000002</v>
      </c>
      <c r="N37" s="38">
        <f>'DRC - Data, FAO Grazing'!N27*$F37*$G37</f>
        <v>1180.0800000000002</v>
      </c>
      <c r="O37" s="38">
        <f>'DRC - Data, FAO Grazing'!O27*$F37*$G37</f>
        <v>1180.0800000000002</v>
      </c>
      <c r="P37" s="38">
        <f>'DRC - Data, FAO Grazing'!P27*$F37*$G37</f>
        <v>1180.0800000000002</v>
      </c>
      <c r="Q37" s="38">
        <f>'DRC - Data, FAO Grazing'!Q27*$F37*$G37</f>
        <v>1180.0800000000002</v>
      </c>
      <c r="R37" s="38">
        <f>'DRC - Data, FAO Grazing'!R27*$F37*$G37</f>
        <v>1180.0800000000002</v>
      </c>
      <c r="S37" s="38">
        <f>'DRC - Data, FAO Grazing'!S27*$F37*$G37</f>
        <v>1251.6000000000001</v>
      </c>
      <c r="T37" s="38">
        <f>'DRC - Data, FAO Grazing'!T27*$F37*$G37</f>
        <v>1251.6000000000001</v>
      </c>
      <c r="U37" s="38">
        <f>'DRC - Data, FAO Grazing'!U27*$F37*$G37</f>
        <v>1251.6000000000001</v>
      </c>
      <c r="V37" s="38">
        <f>'DRC - Data, FAO Grazing'!V27*$F37*$G37</f>
        <v>1358.88</v>
      </c>
      <c r="W37" s="38">
        <f>'DRC - Data, FAO Grazing'!W27*$F37*$G37</f>
        <v>1358.88</v>
      </c>
      <c r="X37" s="38">
        <f>'DRC - Data, FAO Grazing'!X27*$F37*$G37</f>
        <v>1358.88</v>
      </c>
      <c r="Y37" s="38">
        <f>'DRC - Data, FAO Grazing'!Y27*$F37*$G37</f>
        <v>1358.88</v>
      </c>
      <c r="Z37" s="38">
        <f>'DRC - Data, FAO Grazing'!Z27*$F37*$G37</f>
        <v>1358.88</v>
      </c>
      <c r="AA37" s="38">
        <f>'DRC - Data, FAO Grazing'!AA27*$F37*$G37</f>
        <v>1358.88</v>
      </c>
      <c r="AB37" s="38">
        <f>'DRC - Data, FAO Grazing'!AB27*$F37*$G37</f>
        <v>1358.88</v>
      </c>
      <c r="AC37" s="38">
        <f>'DRC - Data, FAO Grazing'!AC27*$F37*$G37</f>
        <v>1358.88</v>
      </c>
      <c r="AD37" s="38">
        <f>'DRC - Data, FAO Grazing'!AD27*$F37*$G37</f>
        <v>1358.88</v>
      </c>
      <c r="AE37" s="38">
        <f>'DRC - Data, FAO Grazing'!AE27*$F37*$G37</f>
        <v>1358.88</v>
      </c>
      <c r="AF37" s="38">
        <f>'DRC - Data, FAO Grazing'!AF27*$F37*$G37</f>
        <v>1430.4</v>
      </c>
      <c r="AG37" s="38">
        <f>'DRC - Data, FAO Grazing'!AG27*$F37*$G37</f>
        <v>1430.4</v>
      </c>
      <c r="AH37" s="38">
        <f>'DRC - Data, FAO Grazing'!AH27*$F37*$G37</f>
        <v>1430.4</v>
      </c>
      <c r="AI37" s="38">
        <f>'DRC - Data, FAO Grazing'!AI27*$F37*$G37</f>
        <v>1501.92</v>
      </c>
      <c r="AJ37" s="38">
        <f>'DRC - Data, FAO Grazing'!AJ27*$F37*$G37</f>
        <v>1501.92</v>
      </c>
      <c r="AK37" s="38">
        <f>'DRC - Data, FAO Grazing'!AK27*$F37*$G37</f>
        <v>1662.8400000000001</v>
      </c>
      <c r="AL37" s="38">
        <f>'DRC - Data, FAO Grazing'!AL27*$F37*$G37</f>
        <v>1565.2152000000001</v>
      </c>
      <c r="AM37" s="38">
        <f>'DRC - Data, FAO Grazing'!AM27*$F37*$G37</f>
        <v>1661.7672</v>
      </c>
      <c r="AN37" s="38">
        <f>'DRC - Data, FAO Grazing'!AN27*$F37*$G37</f>
        <v>1763.6831999999999</v>
      </c>
      <c r="AO37" s="38">
        <f>'DRC - Data, FAO Grazing'!AO27*$F37*$G37</f>
        <v>1872.7511999999999</v>
      </c>
      <c r="AP37" s="38">
        <f>'DRC - Data, FAO Grazing'!AP27*$F37*$G37</f>
        <v>1986.1104</v>
      </c>
      <c r="AQ37" s="38">
        <f>'DRC - Data, FAO Grazing'!AQ27*$F37*$G37</f>
        <v>2121.9983999999999</v>
      </c>
      <c r="AR37" s="38">
        <f>'DRC - Data, FAO Grazing'!AR27*$F37*$G37</f>
        <v>2157.0432000000001</v>
      </c>
      <c r="AS37" s="38">
        <f>'DRC - Data, FAO Grazing'!AS27*$F37*$G37</f>
        <v>2206.7496000000001</v>
      </c>
      <c r="AT37" s="38">
        <f>'DRC - Data, FAO Grazing'!AT27*$F37*$G37</f>
        <v>2259.6743999999999</v>
      </c>
      <c r="AU37" s="38">
        <f>'DRC - Data, FAO Grazing'!AU27*$F37*$G37</f>
        <v>2314.0296000000003</v>
      </c>
      <c r="AV37" s="38">
        <f>'DRC - Data, FAO Grazing'!AV27*$F37*$G37</f>
        <v>2370.1727999999998</v>
      </c>
      <c r="AW37" s="38">
        <f>'DRC - Data, FAO Grazing'!AW27*$F37*$G37</f>
        <v>2424.5279999999998</v>
      </c>
      <c r="AX37" s="38">
        <f>'DRC - Data, FAO Grazing'!AX27*$F37*$G37</f>
        <v>2445.9839999999999</v>
      </c>
      <c r="AY37" s="38">
        <f>'DRC - Data, FAO Grazing'!AY27*$F37*$G37</f>
        <v>2467.4400000000005</v>
      </c>
      <c r="AZ37" s="38">
        <f>'DRC - Data, FAO Grazing'!AZ27*$F37*$G37</f>
        <v>2488.8960000000002</v>
      </c>
      <c r="BA37" s="38">
        <f>'DRC - Data, FAO Grazing'!BA27*$F37*$G37</f>
        <v>2510.3520000000003</v>
      </c>
      <c r="BB37" s="38">
        <f>'DRC - Data, FAO Grazing'!BB27*$F37*$G37</f>
        <v>2531.8080000000004</v>
      </c>
      <c r="BC37" s="38">
        <f>'DRC - Data, FAO Grazing'!BC27*$F37*$G37</f>
        <v>2074.08</v>
      </c>
      <c r="BD37" s="38">
        <f>'DRC - Data, FAO Grazing'!BD27*$F37*$G37</f>
        <v>2091.9600000000005</v>
      </c>
      <c r="BE37" s="38">
        <f>'DRC - Data, FAO Grazing'!BE27*$F37*$G37</f>
        <v>2110.1976</v>
      </c>
      <c r="BF37" s="38">
        <f>'DRC - Data, FAO Grazing'!BF27*$F37*$G37</f>
        <v>2133.7992000000004</v>
      </c>
      <c r="BG37" s="38">
        <f>'DRC - Data, FAO Grazing'!BG27*$F37*$G37</f>
        <v>2074.4376000000002</v>
      </c>
      <c r="BH37" s="38">
        <f>'DRC - Data, FAO Grazing'!BH27*$F37*$G37</f>
        <v>2111.2704000000003</v>
      </c>
      <c r="BI37" s="38">
        <f>'DRC - Data, FAO Grazing'!BI27*$F37*$G37</f>
        <v>2130.2231999999999</v>
      </c>
      <c r="BJ37" s="38">
        <f>'DRC - Data, FAO Grazing'!BJ27*$F37*$G37</f>
        <v>2220.3384000000001</v>
      </c>
      <c r="BK37" s="38">
        <f>'DRC - Data, FAO Grazing'!BK27*$F37*$G37</f>
        <v>2244.6552000000001</v>
      </c>
      <c r="BL37" s="38">
        <f>'DRC - Data, FAO Grazing'!BL27*$F37*$G37</f>
        <v>2262.1776000000004</v>
      </c>
      <c r="BM37" s="38">
        <f>'DRC - Data, FAO Grazing'!BM27*$F37*$G37</f>
        <v>2284.3488000000002</v>
      </c>
      <c r="BN37" s="38">
        <f>'DRC - Data, FAO Grazing'!BN27*$F37*$G37</f>
        <v>2327.9760000000001</v>
      </c>
    </row>
    <row r="38" spans="1:66" s="54" customFormat="1" x14ac:dyDescent="0.35">
      <c r="C38" s="52" t="s">
        <v>396</v>
      </c>
      <c r="E38" s="153">
        <v>0.11</v>
      </c>
      <c r="F38" s="195">
        <f>1-E38</f>
        <v>0.89</v>
      </c>
      <c r="G38" s="54">
        <v>0.4</v>
      </c>
      <c r="H38" s="38">
        <f>'DRC - Data, FAO Grazing'!H28*$F38*$G38</f>
        <v>1780</v>
      </c>
      <c r="I38" s="38">
        <f>'DRC - Data, FAO Grazing'!I28*$F38*$G38</f>
        <v>1780</v>
      </c>
      <c r="J38" s="38">
        <f>'DRC - Data, FAO Grazing'!J28*$F38*$G38</f>
        <v>1780</v>
      </c>
      <c r="K38" s="38">
        <f>'DRC - Data, FAO Grazing'!K28*$F38*$G38</f>
        <v>1780</v>
      </c>
      <c r="L38" s="38">
        <f>'DRC - Data, FAO Grazing'!L28*$F38*$G38</f>
        <v>1780</v>
      </c>
      <c r="M38" s="38">
        <f>'DRC - Data, FAO Grazing'!M28*$F38*$G38</f>
        <v>2492</v>
      </c>
      <c r="N38" s="38">
        <f>'DRC - Data, FAO Grazing'!N28*$F38*$G38</f>
        <v>2848</v>
      </c>
      <c r="O38" s="38">
        <f>'DRC - Data, FAO Grazing'!O28*$F38*$G38</f>
        <v>3033.1200000000003</v>
      </c>
      <c r="P38" s="38">
        <f>'DRC - Data, FAO Grazing'!P28*$F38*$G38</f>
        <v>2394.1</v>
      </c>
      <c r="Q38" s="38">
        <f>'DRC - Data, FAO Grazing'!Q28*$F38*$G38</f>
        <v>2456.4</v>
      </c>
      <c r="R38" s="38">
        <f>'DRC - Data, FAO Grazing'!R28*$F38*$G38</f>
        <v>2598.8000000000002</v>
      </c>
      <c r="S38" s="38">
        <f>'DRC - Data, FAO Grazing'!S28*$F38*$G38</f>
        <v>2670</v>
      </c>
      <c r="T38" s="38">
        <f>'DRC - Data, FAO Grazing'!T28*$F38*$G38</f>
        <v>2919.2000000000003</v>
      </c>
      <c r="U38" s="38">
        <f>'DRC - Data, FAO Grazing'!U28*$F38*$G38</f>
        <v>2848</v>
      </c>
      <c r="V38" s="38">
        <f>'DRC - Data, FAO Grazing'!V28*$F38*$G38</f>
        <v>2990.4</v>
      </c>
      <c r="W38" s="38">
        <f>'DRC - Data, FAO Grazing'!W28*$F38*$G38</f>
        <v>3097.2000000000003</v>
      </c>
      <c r="X38" s="38">
        <f>'DRC - Data, FAO Grazing'!X28*$F38*$G38</f>
        <v>2954.8</v>
      </c>
      <c r="Y38" s="38">
        <f>'DRC - Data, FAO Grazing'!Y28*$F38*$G38</f>
        <v>2954.8</v>
      </c>
      <c r="Z38" s="38">
        <f>'DRC - Data, FAO Grazing'!Z28*$F38*$G38</f>
        <v>2492</v>
      </c>
      <c r="AA38" s="38">
        <f>'DRC - Data, FAO Grazing'!AA28*$F38*$G38</f>
        <v>2527.6000000000004</v>
      </c>
      <c r="AB38" s="38">
        <f>'DRC - Data, FAO Grazing'!AB28*$F38*$G38</f>
        <v>2634.4</v>
      </c>
      <c r="AC38" s="38">
        <f>'DRC - Data, FAO Grazing'!AC28*$F38*$G38</f>
        <v>2705.6000000000004</v>
      </c>
      <c r="AD38" s="38">
        <f>'DRC - Data, FAO Grazing'!AD28*$F38*$G38</f>
        <v>2919.2000000000003</v>
      </c>
      <c r="AE38" s="38">
        <f>'DRC - Data, FAO Grazing'!AE28*$F38*$G38</f>
        <v>2848</v>
      </c>
      <c r="AF38" s="38">
        <f>'DRC - Data, FAO Grazing'!AF28*$F38*$G38</f>
        <v>2883.6000000000004</v>
      </c>
      <c r="AG38" s="38">
        <f>'DRC - Data, FAO Grazing'!AG28*$F38*$G38</f>
        <v>2912.08</v>
      </c>
      <c r="AH38" s="38">
        <f>'DRC - Data, FAO Grazing'!AH28*$F38*$G38</f>
        <v>2883.6000000000004</v>
      </c>
      <c r="AI38" s="38">
        <f>'DRC - Data, FAO Grazing'!AI28*$F38*$G38</f>
        <v>2954.8</v>
      </c>
      <c r="AJ38" s="38">
        <f>'DRC - Data, FAO Grazing'!AJ28*$F38*$G38</f>
        <v>3026</v>
      </c>
      <c r="AK38" s="38">
        <f>'DRC - Data, FAO Grazing'!AK28*$F38*$G38</f>
        <v>3097.2000000000003</v>
      </c>
      <c r="AL38" s="38">
        <f>'DRC - Data, FAO Grazing'!AL28*$F38*$G38</f>
        <v>3168.4</v>
      </c>
      <c r="AM38" s="38">
        <f>'DRC - Data, FAO Grazing'!AM28*$F38*$G38</f>
        <v>3204</v>
      </c>
      <c r="AN38" s="38">
        <f>'DRC - Data, FAO Grazing'!AN28*$F38*$G38</f>
        <v>3204</v>
      </c>
      <c r="AO38" s="38">
        <f>'DRC - Data, FAO Grazing'!AO28*$F38*$G38</f>
        <v>3560</v>
      </c>
      <c r="AP38" s="38">
        <f>'DRC - Data, FAO Grazing'!AP28*$F38*$G38</f>
        <v>3916</v>
      </c>
      <c r="AQ38" s="38">
        <f>'DRC - Data, FAO Grazing'!AQ28*$F38*$G38</f>
        <v>3204</v>
      </c>
      <c r="AR38" s="38">
        <f>'DRC - Data, FAO Grazing'!AR28*$F38*$G38</f>
        <v>2848</v>
      </c>
      <c r="AS38" s="38">
        <f>'DRC - Data, FAO Grazing'!AS28*$F38*$G38</f>
        <v>2492</v>
      </c>
      <c r="AT38" s="38">
        <f>'DRC - Data, FAO Grazing'!AT28*$F38*$G38</f>
        <v>2349.6</v>
      </c>
      <c r="AU38" s="38">
        <f>'DRC - Data, FAO Grazing'!AU28*$F38*$G38</f>
        <v>2731.232</v>
      </c>
      <c r="AV38" s="38">
        <f>'DRC - Data, FAO Grazing'!AV28*$F38*$G38</f>
        <v>2492</v>
      </c>
      <c r="AW38" s="38">
        <f>'DRC - Data, FAO Grazing'!AW28*$F38*$G38</f>
        <v>2670</v>
      </c>
      <c r="AX38" s="38">
        <f>'DRC - Data, FAO Grazing'!AX28*$F38*$G38</f>
        <v>2848</v>
      </c>
      <c r="AY38" s="38">
        <f>'DRC - Data, FAO Grazing'!AY28*$F38*$G38</f>
        <v>3026</v>
      </c>
      <c r="AZ38" s="38">
        <f>'DRC - Data, FAO Grazing'!AZ28*$F38*$G38</f>
        <v>3204</v>
      </c>
      <c r="BA38" s="38">
        <f>'DRC - Data, FAO Grazing'!BA28*$F38*$G38</f>
        <v>3460.3199999999997</v>
      </c>
      <c r="BB38" s="38">
        <f>'DRC - Data, FAO Grazing'!BB28*$F38*$G38</f>
        <v>3538.6400000000003</v>
      </c>
      <c r="BC38" s="38">
        <f>'DRC - Data, FAO Grazing'!BC28*$F38*$G38</f>
        <v>3616.96</v>
      </c>
      <c r="BD38" s="38">
        <f>'DRC - Data, FAO Grazing'!BD28*$F38*$G38</f>
        <v>3631.2000000000003</v>
      </c>
      <c r="BE38" s="38">
        <f>'DRC - Data, FAO Grazing'!BE28*$F38*$G38</f>
        <v>22116.5</v>
      </c>
      <c r="BF38" s="38">
        <f>'DRC - Data, FAO Grazing'!BF28*$F38*$G38</f>
        <v>22663.672000000002</v>
      </c>
      <c r="BG38" s="38">
        <f>'DRC - Data, FAO Grazing'!BG28*$F38*$G38</f>
        <v>20184.132000000001</v>
      </c>
      <c r="BH38" s="38">
        <f>'DRC - Data, FAO Grazing'!BH28*$F38*$G38</f>
        <v>12550.78</v>
      </c>
      <c r="BI38" s="38">
        <f>'DRC - Data, FAO Grazing'!BI28*$F38*$G38</f>
        <v>9033.5</v>
      </c>
      <c r="BJ38" s="38">
        <f>'DRC - Data, FAO Grazing'!BJ28*$F38*$G38</f>
        <v>15706.364000000001</v>
      </c>
      <c r="BK38" s="38">
        <f>'DRC - Data, FAO Grazing'!BK28*$F38*$G38</f>
        <v>16959.128000000001</v>
      </c>
      <c r="BL38" s="38">
        <f>'DRC - Data, FAO Grazing'!BL28*$F38*$G38</f>
        <v>17678.248000000003</v>
      </c>
      <c r="BM38" s="38">
        <f>'DRC - Data, FAO Grazing'!BM28*$F38*$G38</f>
        <v>18397.367999999999</v>
      </c>
      <c r="BN38" s="38">
        <f>'DRC - Data, FAO Grazing'!BN28*$F38*$G38</f>
        <v>19116.132000000001</v>
      </c>
    </row>
    <row r="39" spans="1:66" s="26" customFormat="1" x14ac:dyDescent="0.35">
      <c r="A39" s="26">
        <v>19</v>
      </c>
      <c r="C39" s="26" t="s">
        <v>440</v>
      </c>
      <c r="D39" s="26" t="s">
        <v>0</v>
      </c>
      <c r="E39" s="152"/>
      <c r="F39" s="194"/>
      <c r="H39" s="136">
        <f>SUM(H35:H38)</f>
        <v>5594.1600000000008</v>
      </c>
      <c r="I39" s="136">
        <f t="shared" ref="I39:BN39" si="5">SUM(I35:I38)</f>
        <v>5594.1600000000008</v>
      </c>
      <c r="J39" s="136">
        <f t="shared" si="5"/>
        <v>5594.1600000000008</v>
      </c>
      <c r="K39" s="136">
        <f t="shared" si="5"/>
        <v>5594.1600000000008</v>
      </c>
      <c r="L39" s="136">
        <f t="shared" si="5"/>
        <v>5594.1600000000008</v>
      </c>
      <c r="M39" s="136">
        <f t="shared" si="5"/>
        <v>6306.1600000000008</v>
      </c>
      <c r="N39" s="136">
        <f t="shared" si="5"/>
        <v>6733.68</v>
      </c>
      <c r="O39" s="136">
        <f t="shared" si="5"/>
        <v>6918.8000000000011</v>
      </c>
      <c r="P39" s="136">
        <f t="shared" si="5"/>
        <v>6279.7800000000007</v>
      </c>
      <c r="Q39" s="136">
        <f t="shared" si="5"/>
        <v>6342.08</v>
      </c>
      <c r="R39" s="136">
        <f t="shared" si="5"/>
        <v>6591.2800000000007</v>
      </c>
      <c r="S39" s="136">
        <f t="shared" si="5"/>
        <v>6734</v>
      </c>
      <c r="T39" s="136">
        <f t="shared" si="5"/>
        <v>6983.2000000000007</v>
      </c>
      <c r="U39" s="136">
        <f t="shared" si="5"/>
        <v>6912</v>
      </c>
      <c r="V39" s="136">
        <f t="shared" si="5"/>
        <v>7161.68</v>
      </c>
      <c r="W39" s="136">
        <f t="shared" si="5"/>
        <v>7268.4800000000014</v>
      </c>
      <c r="X39" s="136">
        <f t="shared" si="5"/>
        <v>7126.0800000000008</v>
      </c>
      <c r="Y39" s="136">
        <f t="shared" si="5"/>
        <v>7126.0800000000008</v>
      </c>
      <c r="Z39" s="136">
        <f t="shared" si="5"/>
        <v>6663.2800000000007</v>
      </c>
      <c r="AA39" s="136">
        <f t="shared" si="5"/>
        <v>6698.880000000001</v>
      </c>
      <c r="AB39" s="136">
        <f t="shared" si="5"/>
        <v>6948.08</v>
      </c>
      <c r="AC39" s="136">
        <f t="shared" si="5"/>
        <v>7019.2800000000007</v>
      </c>
      <c r="AD39" s="136">
        <f t="shared" si="5"/>
        <v>7232.880000000001</v>
      </c>
      <c r="AE39" s="136">
        <f t="shared" si="5"/>
        <v>7161.68</v>
      </c>
      <c r="AF39" s="136">
        <f t="shared" si="5"/>
        <v>7268.8000000000011</v>
      </c>
      <c r="AG39" s="136">
        <f t="shared" si="5"/>
        <v>7297.2800000000007</v>
      </c>
      <c r="AH39" s="136">
        <f t="shared" si="5"/>
        <v>7268.8000000000011</v>
      </c>
      <c r="AI39" s="136">
        <f t="shared" si="5"/>
        <v>7553.920000000001</v>
      </c>
      <c r="AJ39" s="136">
        <f t="shared" si="5"/>
        <v>7625.1200000000008</v>
      </c>
      <c r="AK39" s="136">
        <f t="shared" si="5"/>
        <v>8278.6320000000014</v>
      </c>
      <c r="AL39" s="136">
        <f t="shared" si="5"/>
        <v>7991.82</v>
      </c>
      <c r="AM39" s="136">
        <f t="shared" si="5"/>
        <v>7380.3927999999996</v>
      </c>
      <c r="AN39" s="136">
        <f t="shared" si="5"/>
        <v>7568.2096000000001</v>
      </c>
      <c r="AO39" s="136">
        <f t="shared" si="5"/>
        <v>8122.7640000000001</v>
      </c>
      <c r="AP39" s="136">
        <f t="shared" si="5"/>
        <v>8684.4575999999997</v>
      </c>
      <c r="AQ39" s="136">
        <f t="shared" si="5"/>
        <v>8205.3080000000009</v>
      </c>
      <c r="AR39" s="136">
        <f t="shared" si="5"/>
        <v>7954.0264000000006</v>
      </c>
      <c r="AS39" s="136">
        <f t="shared" si="5"/>
        <v>7708.232</v>
      </c>
      <c r="AT39" s="136">
        <f t="shared" si="5"/>
        <v>7680.68</v>
      </c>
      <c r="AU39" s="136">
        <f t="shared" si="5"/>
        <v>8180.0400000000009</v>
      </c>
      <c r="AV39" s="136">
        <f t="shared" si="5"/>
        <v>8061.2127999999993</v>
      </c>
      <c r="AW39" s="136">
        <f t="shared" si="5"/>
        <v>8358.9791999999998</v>
      </c>
      <c r="AX39" s="136">
        <f t="shared" si="5"/>
        <v>8630.8639999999996</v>
      </c>
      <c r="AY39" s="136">
        <f t="shared" si="5"/>
        <v>8902.6975999999995</v>
      </c>
      <c r="AZ39" s="136">
        <f t="shared" si="5"/>
        <v>9177.9120000000003</v>
      </c>
      <c r="BA39" s="136">
        <f t="shared" si="5"/>
        <v>9531.3184000000001</v>
      </c>
      <c r="BB39" s="136">
        <f t="shared" si="5"/>
        <v>9710.387200000001</v>
      </c>
      <c r="BC39" s="136">
        <f t="shared" si="5"/>
        <v>9408.9151999999995</v>
      </c>
      <c r="BD39" s="136">
        <f t="shared" si="5"/>
        <v>9520.8192000000017</v>
      </c>
      <c r="BE39" s="136">
        <f t="shared" si="5"/>
        <v>27737.153599999998</v>
      </c>
      <c r="BF39" s="136">
        <f t="shared" si="5"/>
        <v>28414.376800000002</v>
      </c>
      <c r="BG39" s="136">
        <f t="shared" si="5"/>
        <v>25981.473600000001</v>
      </c>
      <c r="BH39" s="136">
        <f t="shared" si="5"/>
        <v>18493.746400000004</v>
      </c>
      <c r="BI39" s="136">
        <f t="shared" si="5"/>
        <v>15105.4328</v>
      </c>
      <c r="BJ39" s="136">
        <f t="shared" si="5"/>
        <v>21875.501600000003</v>
      </c>
      <c r="BK39" s="136">
        <f t="shared" si="5"/>
        <v>23180.011200000001</v>
      </c>
      <c r="BL39" s="136">
        <f t="shared" si="5"/>
        <v>23967.015200000002</v>
      </c>
      <c r="BM39" s="136">
        <f t="shared" si="5"/>
        <v>24695.986399999998</v>
      </c>
      <c r="BN39" s="136">
        <f t="shared" si="5"/>
        <v>25485.9552</v>
      </c>
    </row>
    <row r="40" spans="1:66" s="54" customFormat="1" x14ac:dyDescent="0.35">
      <c r="E40" s="153"/>
      <c r="F40" s="195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</row>
    <row r="41" spans="1:66" s="26" customFormat="1" x14ac:dyDescent="0.35">
      <c r="A41" s="26">
        <v>19</v>
      </c>
      <c r="C41" s="26" t="s">
        <v>412</v>
      </c>
      <c r="D41" s="26" t="s">
        <v>0</v>
      </c>
      <c r="E41" s="152"/>
      <c r="F41" s="194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</row>
    <row r="42" spans="1:66" s="54" customFormat="1" x14ac:dyDescent="0.35">
      <c r="A42" s="54">
        <v>19</v>
      </c>
      <c r="C42" s="54" t="s">
        <v>260</v>
      </c>
      <c r="D42" s="54" t="s">
        <v>0</v>
      </c>
      <c r="E42" s="153">
        <f>0.0426/1.5</f>
        <v>2.8399999999999998E-2</v>
      </c>
      <c r="F42" s="195">
        <f t="shared" ref="F42:F47" si="6">1-E42</f>
        <v>0.97160000000000002</v>
      </c>
      <c r="G42" s="54">
        <v>1.5</v>
      </c>
      <c r="H42" s="38">
        <f>'DRC - Data, FAO Grazing'!H30*$F42*$G42</f>
        <v>276906</v>
      </c>
      <c r="I42" s="38">
        <f>'DRC - Data, FAO Grazing'!I30*$F42*$G42</f>
        <v>247758</v>
      </c>
      <c r="J42" s="38">
        <f>'DRC - Data, FAO Grazing'!J30*$F42*$G42</f>
        <v>247758</v>
      </c>
      <c r="K42" s="38">
        <f>'DRC - Data, FAO Grazing'!K30*$F42*$G42</f>
        <v>240471</v>
      </c>
      <c r="L42" s="38">
        <f>'DRC - Data, FAO Grazing'!L30*$F42*$G42</f>
        <v>262332</v>
      </c>
      <c r="M42" s="38">
        <f>'DRC - Data, FAO Grazing'!M30*$F42*$G42</f>
        <v>276906</v>
      </c>
      <c r="N42" s="38">
        <f>'DRC - Data, FAO Grazing'!N30*$F42*$G42</f>
        <v>291480</v>
      </c>
      <c r="O42" s="38">
        <f>'DRC - Data, FAO Grazing'!O30*$F42*$G42</f>
        <v>320628</v>
      </c>
      <c r="P42" s="38">
        <f>'DRC - Data, FAO Grazing'!P30*$F42*$G42</f>
        <v>364350</v>
      </c>
      <c r="Q42" s="38">
        <f>'DRC - Data, FAO Grazing'!Q30*$F42*$G42</f>
        <v>388834.32</v>
      </c>
      <c r="R42" s="38">
        <f>'DRC - Data, FAO Grazing'!R30*$F42*$G42</f>
        <v>405448.68</v>
      </c>
      <c r="S42" s="38">
        <f>'DRC - Data, FAO Grazing'!S30*$F42*$G42</f>
        <v>410841.05999999994</v>
      </c>
      <c r="T42" s="38">
        <f>'DRC - Data, FAO Grazing'!T30*$F42*$G42</f>
        <v>421771.55999999994</v>
      </c>
      <c r="U42" s="38">
        <f>'DRC - Data, FAO Grazing'!U30*$F42*$G42</f>
        <v>442320.89999999997</v>
      </c>
      <c r="V42" s="38">
        <f>'DRC - Data, FAO Grazing'!V30*$F42*$G42</f>
        <v>448879.19999999995</v>
      </c>
      <c r="W42" s="38">
        <f>'DRC - Data, FAO Grazing'!W30*$F42*$G42</f>
        <v>460246.92000000004</v>
      </c>
      <c r="X42" s="38">
        <f>'DRC - Data, FAO Grazing'!X30*$F42*$G42</f>
        <v>465639.30000000005</v>
      </c>
      <c r="Y42" s="38">
        <f>'DRC - Data, FAO Grazing'!Y30*$F42*$G42</f>
        <v>446838.83999999997</v>
      </c>
      <c r="Z42" s="38">
        <f>'DRC - Data, FAO Grazing'!Z30*$F42*$G42</f>
        <v>463015.98</v>
      </c>
      <c r="AA42" s="38">
        <f>'DRC - Data, FAO Grazing'!AA30*$F42*$G42</f>
        <v>491289.54</v>
      </c>
      <c r="AB42" s="38">
        <f>'DRC - Data, FAO Grazing'!AB30*$F42*$G42</f>
        <v>506592.24000000005</v>
      </c>
      <c r="AC42" s="38">
        <f>'DRC - Data, FAO Grazing'!AC30*$F42*$G42</f>
        <v>509215.55999999994</v>
      </c>
      <c r="AD42" s="38">
        <f>'DRC - Data, FAO Grazing'!AD30*$F42*$G42</f>
        <v>534428.58000000007</v>
      </c>
      <c r="AE42" s="38">
        <f>'DRC - Data, FAO Grazing'!AE30*$F42*$G42</f>
        <v>547414.01400000008</v>
      </c>
      <c r="AF42" s="38">
        <f>'DRC - Data, FAO Grazing'!AF30*$F42*$G42</f>
        <v>575673</v>
      </c>
      <c r="AG42" s="38">
        <f>'DRC - Data, FAO Grazing'!AG30*$F42*$G42</f>
        <v>590247</v>
      </c>
      <c r="AH42" s="38">
        <f>'DRC - Data, FAO Grazing'!AH30*$F42*$G42</f>
        <v>616480.19999999995</v>
      </c>
      <c r="AI42" s="38">
        <f>'DRC - Data, FAO Grazing'!AI30*$F42*$G42</f>
        <v>641256</v>
      </c>
      <c r="AJ42" s="38">
        <f>'DRC - Data, FAO Grazing'!AJ30*$F42*$G42</f>
        <v>699552</v>
      </c>
      <c r="AK42" s="38">
        <f>'DRC - Data, FAO Grazing'!AK30*$F42*$G42</f>
        <v>770090.16</v>
      </c>
      <c r="AL42" s="38">
        <f>'DRC - Data, FAO Grazing'!AL30*$F42*$G42</f>
        <v>774170.88</v>
      </c>
      <c r="AM42" s="38">
        <f>'DRC - Data, FAO Grazing'!AM30*$F42*$G42</f>
        <v>798072.24</v>
      </c>
      <c r="AN42" s="38">
        <f>'DRC - Data, FAO Grazing'!AN30*$F42*$G42</f>
        <v>864894.03</v>
      </c>
      <c r="AO42" s="38">
        <f>'DRC - Data, FAO Grazing'!AO30*$F42*$G42</f>
        <v>871860.402</v>
      </c>
      <c r="AP42" s="38">
        <f>'DRC - Data, FAO Grazing'!AP30*$F42*$G42</f>
        <v>586288.70160000003</v>
      </c>
      <c r="AQ42" s="38">
        <f>'DRC - Data, FAO Grazing'!AQ30*$F42*$G42</f>
        <v>564764.36100000003</v>
      </c>
      <c r="AR42" s="38">
        <f>'DRC - Data, FAO Grazing'!AR30*$F42*$G42</f>
        <v>582563.58720000007</v>
      </c>
      <c r="AS42" s="38">
        <f>'DRC - Data, FAO Grazing'!AS30*$F42*$G42</f>
        <v>600953.06039999996</v>
      </c>
      <c r="AT42" s="38">
        <f>'DRC - Data, FAO Grazing'!AT30*$F42*$G42</f>
        <v>577130.4</v>
      </c>
      <c r="AU42" s="38">
        <f>'DRC - Data, FAO Grazing'!AU30*$F42*$G42</f>
        <v>556726.80000000005</v>
      </c>
      <c r="AV42" s="38">
        <f>'DRC - Data, FAO Grazing'!AV30*$F42*$G42</f>
        <v>537044.61300000001</v>
      </c>
      <c r="AW42" s="38">
        <f>'DRC - Data, FAO Grazing'!AW30*$F42*$G42</f>
        <v>518076.55200000003</v>
      </c>
      <c r="AX42" s="38">
        <f>'DRC - Data, FAO Grazing'!AX30*$F42*$G42</f>
        <v>524139.33600000001</v>
      </c>
      <c r="AY42" s="38">
        <f>'DRC - Data, FAO Grazing'!AY30*$F42*$G42</f>
        <v>530274.99</v>
      </c>
      <c r="AZ42" s="38">
        <f>'DRC - Data, FAO Grazing'!AZ30*$F42*$G42</f>
        <v>536483.51400000008</v>
      </c>
      <c r="BA42" s="38">
        <f>'DRC - Data, FAO Grazing'!BA30*$F42*$G42</f>
        <v>537401.67599999998</v>
      </c>
      <c r="BB42" s="38">
        <f>'DRC - Data, FAO Grazing'!BB30*$F42*$G42</f>
        <v>538319.83799999999</v>
      </c>
      <c r="BC42" s="38">
        <f>'DRC - Data, FAO Grazing'!BC30*$F42*$G42</f>
        <v>539238</v>
      </c>
      <c r="BD42" s="38">
        <f>'DRC - Data, FAO Grazing'!BD30*$F42*$G42</f>
        <v>540157.61939999997</v>
      </c>
      <c r="BE42" s="38">
        <f>'DRC - Data, FAO Grazing'!BE30*$F42*$G42</f>
        <v>565083.53159999999</v>
      </c>
      <c r="BF42" s="38">
        <f>'DRC - Data, FAO Grazing'!BF30*$F42*$G42</f>
        <v>574071.31739999994</v>
      </c>
      <c r="BG42" s="38">
        <f>'DRC - Data, FAO Grazing'!BG30*$F42*$G42</f>
        <v>590650.69979999994</v>
      </c>
      <c r="BH42" s="38">
        <f>'DRC - Data, FAO Grazing'!BH30*$F42*$G42</f>
        <v>602404.63080000004</v>
      </c>
      <c r="BI42" s="38">
        <f>'DRC - Data, FAO Grazing'!BI30*$F42*$G42</f>
        <v>614393.20320000011</v>
      </c>
      <c r="BJ42" s="38">
        <f>'DRC - Data, FAO Grazing'!BJ30*$F42*$G42</f>
        <v>615499.36979999999</v>
      </c>
      <c r="BK42" s="38">
        <f>'DRC - Data, FAO Grazing'!BK30*$F42*$G42</f>
        <v>429933</v>
      </c>
      <c r="BL42" s="38">
        <f>'DRC - Data, FAO Grazing'!BL30*$F42*$G42</f>
        <v>646193.67119999998</v>
      </c>
      <c r="BM42" s="38">
        <f>'DRC - Data, FAO Grazing'!BM30*$F42*$G42</f>
        <v>649236.72239999997</v>
      </c>
      <c r="BN42" s="38">
        <f>'DRC - Data, FAO Grazing'!BN30*$F42*$G42</f>
        <v>663635.83440000005</v>
      </c>
    </row>
    <row r="43" spans="1:66" s="26" customFormat="1" x14ac:dyDescent="0.35">
      <c r="C43" s="178" t="s">
        <v>442</v>
      </c>
      <c r="E43" s="153">
        <v>7.85E-2</v>
      </c>
      <c r="F43" s="195">
        <f t="shared" si="6"/>
        <v>0.92149999999999999</v>
      </c>
      <c r="G43" s="54">
        <v>2.2999999999999998</v>
      </c>
      <c r="H43" s="38">
        <f>'DRC - Data, FAO Grazing'!H31*$F43*$G43</f>
        <v>38150.1</v>
      </c>
      <c r="I43" s="38">
        <f>'DRC - Data, FAO Grazing'!I31*$F43*$G43</f>
        <v>40269.549999999996</v>
      </c>
      <c r="J43" s="38">
        <f>'DRC - Data, FAO Grazing'!J31*$F43*$G43</f>
        <v>42389</v>
      </c>
      <c r="K43" s="38">
        <f>'DRC - Data, FAO Grazing'!K31*$F43*$G43</f>
        <v>44508.45</v>
      </c>
      <c r="L43" s="38">
        <f>'DRC - Data, FAO Grazing'!L31*$F43*$G43</f>
        <v>48747.35</v>
      </c>
      <c r="M43" s="38">
        <f>'DRC - Data, FAO Grazing'!M31*$F43*$G43</f>
        <v>52433.073549999994</v>
      </c>
      <c r="N43" s="38">
        <f>'DRC - Data, FAO Grazing'!N31*$F43*$G43</f>
        <v>61171.565899999994</v>
      </c>
      <c r="O43" s="38">
        <f>'DRC - Data, FAO Grazing'!O31*$F43*$G43</f>
        <v>52986.249999999993</v>
      </c>
      <c r="P43" s="38">
        <f>'DRC - Data, FAO Grazing'!P31*$F43*$G43</f>
        <v>63583.499999999993</v>
      </c>
      <c r="Q43" s="38">
        <f>'DRC - Data, FAO Grazing'!Q31*$F43*$G43</f>
        <v>54257.919999999998</v>
      </c>
      <c r="R43" s="38">
        <f>'DRC - Data, FAO Grazing'!R31*$F43*$G43</f>
        <v>54681.81</v>
      </c>
      <c r="S43" s="38">
        <f>'DRC - Data, FAO Grazing'!S31*$F43*$G43</f>
        <v>59344.6</v>
      </c>
      <c r="T43" s="38">
        <f>'DRC - Data, FAO Grazing'!T31*$F43*$G43</f>
        <v>61252.104999999989</v>
      </c>
      <c r="U43" s="38">
        <f>'DRC - Data, FAO Grazing'!U31*$F43*$G43</f>
        <v>61675.994999999988</v>
      </c>
      <c r="V43" s="38">
        <f>'DRC - Data, FAO Grazing'!V31*$F43*$G43</f>
        <v>64643.224999999999</v>
      </c>
      <c r="W43" s="38">
        <f>'DRC - Data, FAO Grazing'!W31*$F43*$G43</f>
        <v>68882.125</v>
      </c>
      <c r="X43" s="38">
        <f>'DRC - Data, FAO Grazing'!X31*$F43*$G43</f>
        <v>64431.279999999992</v>
      </c>
      <c r="Y43" s="38">
        <f>'DRC - Data, FAO Grazing'!Y31*$F43*$G43</f>
        <v>66126.84</v>
      </c>
      <c r="Z43" s="38">
        <f>'DRC - Data, FAO Grazing'!Z31*$F43*$G43</f>
        <v>63371.554999999993</v>
      </c>
      <c r="AA43" s="38">
        <f>'DRC - Data, FAO Grazing'!AA31*$F43*$G43</f>
        <v>65279.06</v>
      </c>
      <c r="AB43" s="38">
        <f>'DRC - Data, FAO Grazing'!AB31*$F43*$G43</f>
        <v>66974.62</v>
      </c>
      <c r="AC43" s="38">
        <f>'DRC - Data, FAO Grazing'!AC31*$F43*$G43</f>
        <v>69094.069999999992</v>
      </c>
      <c r="AD43" s="38">
        <f>'DRC - Data, FAO Grazing'!AD31*$F43*$G43</f>
        <v>71001.574999999997</v>
      </c>
      <c r="AE43" s="38">
        <f>'DRC - Data, FAO Grazing'!AE31*$F43*$G43</f>
        <v>72909.079999999987</v>
      </c>
      <c r="AF43" s="38">
        <f>'DRC - Data, FAO Grazing'!AF31*$F43*$G43</f>
        <v>74604.639999999999</v>
      </c>
      <c r="AG43" s="38">
        <f>'DRC - Data, FAO Grazing'!AG31*$F43*$G43</f>
        <v>76936.034999999989</v>
      </c>
      <c r="AH43" s="38">
        <f>'DRC - Data, FAO Grazing'!AH31*$F43*$G43</f>
        <v>79479.375</v>
      </c>
      <c r="AI43" s="38">
        <f>'DRC - Data, FAO Grazing'!AI31*$F43*$G43</f>
        <v>81174.934999999983</v>
      </c>
      <c r="AJ43" s="38">
        <f>'DRC - Data, FAO Grazing'!AJ31*$F43*$G43</f>
        <v>82870.494999999995</v>
      </c>
      <c r="AK43" s="38">
        <f>'DRC - Data, FAO Grazing'!AK31*$F43*$G43</f>
        <v>83718.274999999994</v>
      </c>
      <c r="AL43" s="38">
        <f>'DRC - Data, FAO Grazing'!AL31*$F43*$G43</f>
        <v>84778</v>
      </c>
      <c r="AM43" s="38">
        <f>'DRC - Data, FAO Grazing'!AM31*$F43*$G43</f>
        <v>85837.724999999991</v>
      </c>
      <c r="AN43" s="38">
        <f>'DRC - Data, FAO Grazing'!AN31*$F43*$G43</f>
        <v>86897.45</v>
      </c>
      <c r="AO43" s="38">
        <f>'DRC - Data, FAO Grazing'!AO31*$F43*$G43</f>
        <v>87957.174999999988</v>
      </c>
      <c r="AP43" s="38">
        <f>'DRC - Data, FAO Grazing'!AP31*$F43*$G43</f>
        <v>89016.9</v>
      </c>
      <c r="AQ43" s="38">
        <f>'DRC - Data, FAO Grazing'!AQ31*$F43*$G43</f>
        <v>86897.45</v>
      </c>
      <c r="AR43" s="38">
        <f>'DRC - Data, FAO Grazing'!AR31*$F43*$G43</f>
        <v>84778</v>
      </c>
      <c r="AS43" s="38">
        <f>'DRC - Data, FAO Grazing'!AS31*$F43*$G43</f>
        <v>82658.549999999988</v>
      </c>
      <c r="AT43" s="38">
        <f>'DRC - Data, FAO Grazing'!AT31*$F43*$G43</f>
        <v>78419.649999999994</v>
      </c>
      <c r="AU43" s="38">
        <f>'DRC - Data, FAO Grazing'!AU31*$F43*$G43</f>
        <v>79602.30309999999</v>
      </c>
      <c r="AV43" s="38">
        <f>'DRC - Data, FAO Grazing'!AV31*$F43*$G43</f>
        <v>84778</v>
      </c>
      <c r="AW43" s="38">
        <f>'DRC - Data, FAO Grazing'!AW31*$F43*$G43</f>
        <v>91621.70405</v>
      </c>
      <c r="AX43" s="38">
        <f>'DRC - Data, FAO Grazing'!AX31*$F43*$G43</f>
        <v>98842.670199999993</v>
      </c>
      <c r="AY43" s="38">
        <f>'DRC - Data, FAO Grazing'!AY31*$F43*$G43</f>
        <v>105972.49999999999</v>
      </c>
      <c r="AZ43" s="38">
        <f>'DRC - Data, FAO Grazing'!AZ31*$F43*$G43</f>
        <v>111748.00125</v>
      </c>
      <c r="BA43" s="38">
        <f>'DRC - Data, FAO Grazing'!BA31*$F43*$G43</f>
        <v>116749.90324999999</v>
      </c>
      <c r="BB43" s="38">
        <f>'DRC - Data, FAO Grazing'!BB31*$F43*$G43</f>
        <v>120959.13094999999</v>
      </c>
      <c r="BC43" s="38">
        <f>'DRC - Data, FAO Grazing'!BC31*$F43*$G43</f>
        <v>124405.35664999999</v>
      </c>
      <c r="BD43" s="38">
        <f>'DRC - Data, FAO Grazing'!BD31*$F43*$G43</f>
        <v>127126.73044999999</v>
      </c>
      <c r="BE43" s="38">
        <f>'DRC - Data, FAO Grazing'!BE31*$F43*$G43</f>
        <v>129161.40244999998</v>
      </c>
      <c r="BF43" s="38">
        <f>'DRC - Data, FAO Grazing'!BF31*$F43*$G43</f>
        <v>130547.52274999997</v>
      </c>
      <c r="BG43" s="38">
        <f>'DRC - Data, FAO Grazing'!BG31*$F43*$G43</f>
        <v>131405.9</v>
      </c>
      <c r="BH43" s="38">
        <f>'DRC - Data, FAO Grazing'!BH31*$F43*$G43</f>
        <v>131405.9</v>
      </c>
      <c r="BI43" s="38">
        <f>'DRC - Data, FAO Grazing'!BI31*$F43*$G43</f>
        <v>131268.13574999999</v>
      </c>
      <c r="BJ43" s="38">
        <f>'DRC - Data, FAO Grazing'!BJ31*$F43*$G43</f>
        <v>136094.12339999998</v>
      </c>
      <c r="BK43" s="38">
        <f>'DRC - Data, FAO Grazing'!BK31*$F43*$G43</f>
        <v>137253.46255</v>
      </c>
      <c r="BL43" s="38">
        <f>'DRC - Data, FAO Grazing'!BL31*$F43*$G43</f>
        <v>138508.17694999999</v>
      </c>
      <c r="BM43" s="38">
        <f>'DRC - Data, FAO Grazing'!BM31*$F43*$G43</f>
        <v>139817.99704999998</v>
      </c>
      <c r="BN43" s="38">
        <f>'DRC - Data, FAO Grazing'!BN31*$F43*$G43</f>
        <v>141172.32559999998</v>
      </c>
    </row>
    <row r="44" spans="1:66" s="26" customFormat="1" x14ac:dyDescent="0.35">
      <c r="C44" s="178" t="s">
        <v>443</v>
      </c>
      <c r="E44" s="153">
        <v>7.85E-2</v>
      </c>
      <c r="F44" s="195">
        <f t="shared" si="6"/>
        <v>0.92149999999999999</v>
      </c>
      <c r="G44" s="54">
        <v>2.2999999999999998</v>
      </c>
      <c r="H44" s="38">
        <f>'DRC - Data, FAO Grazing'!H32*$F44*$G44</f>
        <v>0</v>
      </c>
      <c r="I44" s="38">
        <f>'DRC - Data, FAO Grazing'!I32*$F44*$G44</f>
        <v>0</v>
      </c>
      <c r="J44" s="38">
        <f>'DRC - Data, FAO Grazing'!J32*$F44*$G44</f>
        <v>0</v>
      </c>
      <c r="K44" s="38">
        <f>'DRC - Data, FAO Grazing'!K32*$F44*$G44</f>
        <v>0</v>
      </c>
      <c r="L44" s="38">
        <f>'DRC - Data, FAO Grazing'!L32*$F44*$G44</f>
        <v>0</v>
      </c>
      <c r="M44" s="38">
        <f>'DRC - Data, FAO Grazing'!M32*$F44*$G44</f>
        <v>0</v>
      </c>
      <c r="N44" s="38">
        <f>'DRC - Data, FAO Grazing'!N32*$F44*$G44</f>
        <v>0</v>
      </c>
      <c r="O44" s="38">
        <f>'DRC - Data, FAO Grazing'!O32*$F44*$G44</f>
        <v>0</v>
      </c>
      <c r="P44" s="38">
        <f>'DRC - Data, FAO Grazing'!P32*$F44*$G44</f>
        <v>0</v>
      </c>
      <c r="Q44" s="38">
        <f>'DRC - Data, FAO Grazing'!Q32*$F44*$G44</f>
        <v>0</v>
      </c>
      <c r="R44" s="38">
        <f>'DRC - Data, FAO Grazing'!R32*$F44*$G44</f>
        <v>0</v>
      </c>
      <c r="S44" s="38">
        <f>'DRC - Data, FAO Grazing'!S32*$F44*$G44</f>
        <v>0</v>
      </c>
      <c r="T44" s="38">
        <f>'DRC - Data, FAO Grazing'!T32*$F44*$G44</f>
        <v>0</v>
      </c>
      <c r="U44" s="38">
        <f>'DRC - Data, FAO Grazing'!U32*$F44*$G44</f>
        <v>0</v>
      </c>
      <c r="V44" s="38">
        <f>'DRC - Data, FAO Grazing'!V32*$F44*$G44</f>
        <v>0</v>
      </c>
      <c r="W44" s="38">
        <f>'DRC - Data, FAO Grazing'!W32*$F44*$G44</f>
        <v>0</v>
      </c>
      <c r="X44" s="38">
        <f>'DRC - Data, FAO Grazing'!X32*$F44*$G44</f>
        <v>0</v>
      </c>
      <c r="Y44" s="38">
        <f>'DRC - Data, FAO Grazing'!Y32*$F44*$G44</f>
        <v>0</v>
      </c>
      <c r="Z44" s="38">
        <f>'DRC - Data, FAO Grazing'!Z32*$F44*$G44</f>
        <v>0</v>
      </c>
      <c r="AA44" s="38">
        <f>'DRC - Data, FAO Grazing'!AA32*$F44*$G44</f>
        <v>0</v>
      </c>
      <c r="AB44" s="38">
        <f>'DRC - Data, FAO Grazing'!AB32*$F44*$G44</f>
        <v>0</v>
      </c>
      <c r="AC44" s="38">
        <f>'DRC - Data, FAO Grazing'!AC32*$F44*$G44</f>
        <v>0</v>
      </c>
      <c r="AD44" s="38">
        <f>'DRC - Data, FAO Grazing'!AD32*$F44*$G44</f>
        <v>0</v>
      </c>
      <c r="AE44" s="38">
        <f>'DRC - Data, FAO Grazing'!AE32*$F44*$G44</f>
        <v>0</v>
      </c>
      <c r="AF44" s="38">
        <f>'DRC - Data, FAO Grazing'!AF32*$F44*$G44</f>
        <v>0</v>
      </c>
      <c r="AG44" s="38">
        <f>'DRC - Data, FAO Grazing'!AG32*$F44*$G44</f>
        <v>0</v>
      </c>
      <c r="AH44" s="38">
        <f>'DRC - Data, FAO Grazing'!AH32*$F44*$G44</f>
        <v>0</v>
      </c>
      <c r="AI44" s="38">
        <f>'DRC - Data, FAO Grazing'!AI32*$F44*$G44</f>
        <v>0</v>
      </c>
      <c r="AJ44" s="38">
        <f>'DRC - Data, FAO Grazing'!AJ32*$F44*$G44</f>
        <v>0</v>
      </c>
      <c r="AK44" s="38">
        <f>'DRC - Data, FAO Grazing'!AK32*$F44*$G44</f>
        <v>0</v>
      </c>
      <c r="AL44" s="38">
        <f>'DRC - Data, FAO Grazing'!AL32*$F44*$G44</f>
        <v>0</v>
      </c>
      <c r="AM44" s="38">
        <f>'DRC - Data, FAO Grazing'!AM32*$F44*$G44</f>
        <v>0</v>
      </c>
      <c r="AN44" s="38">
        <f>'DRC - Data, FAO Grazing'!AN32*$F44*$G44</f>
        <v>0</v>
      </c>
      <c r="AO44" s="38">
        <f>'DRC - Data, FAO Grazing'!AO32*$F44*$G44</f>
        <v>1059.7249999999999</v>
      </c>
      <c r="AP44" s="38">
        <f>'DRC - Data, FAO Grazing'!AP32*$F44*$G44</f>
        <v>1059.7249999999999</v>
      </c>
      <c r="AQ44" s="38">
        <f>'DRC - Data, FAO Grazing'!AQ32*$F44*$G44</f>
        <v>1059.7249999999999</v>
      </c>
      <c r="AR44" s="38">
        <f>'DRC - Data, FAO Grazing'!AR32*$F44*$G44</f>
        <v>211.94499999999999</v>
      </c>
      <c r="AS44" s="38">
        <f>'DRC - Data, FAO Grazing'!AS32*$F44*$G44</f>
        <v>105.9725</v>
      </c>
      <c r="AT44" s="38">
        <f>'DRC - Data, FAO Grazing'!AT32*$F44*$G44</f>
        <v>211.94499999999999</v>
      </c>
      <c r="AU44" s="38">
        <f>'DRC - Data, FAO Grazing'!AU32*$F44*$G44</f>
        <v>423.89</v>
      </c>
      <c r="AV44" s="38">
        <f>'DRC - Data, FAO Grazing'!AV32*$F44*$G44</f>
        <v>1059.7249999999999</v>
      </c>
      <c r="AW44" s="38">
        <f>'DRC - Data, FAO Grazing'!AW32*$F44*$G44</f>
        <v>3179.1749999999997</v>
      </c>
      <c r="AX44" s="38">
        <f>'DRC - Data, FAO Grazing'!AX32*$F44*$G44</f>
        <v>4238.8999999999996</v>
      </c>
      <c r="AY44" s="38">
        <f>'DRC - Data, FAO Grazing'!AY32*$F44*$G44</f>
        <v>7418.0749999999998</v>
      </c>
      <c r="AZ44" s="38">
        <f>'DRC - Data, FAO Grazing'!AZ32*$F44*$G44</f>
        <v>10597.25</v>
      </c>
      <c r="BA44" s="38">
        <f>'DRC - Data, FAO Grazing'!BA32*$F44*$G44</f>
        <v>63583.499999999993</v>
      </c>
      <c r="BB44" s="38">
        <f>'DRC - Data, FAO Grazing'!BB32*$F44*$G44</f>
        <v>69941.849999999991</v>
      </c>
      <c r="BC44" s="38">
        <f>'DRC - Data, FAO Grazing'!BC32*$F44*$G44</f>
        <v>74180.75</v>
      </c>
      <c r="BD44" s="38">
        <f>'DRC - Data, FAO Grazing'!BD32*$F44*$G44</f>
        <v>78419.649999999994</v>
      </c>
      <c r="BE44" s="38">
        <f>'DRC - Data, FAO Grazing'!BE32*$F44*$G44</f>
        <v>84099.775999999998</v>
      </c>
      <c r="BF44" s="38">
        <f>'DRC - Data, FAO Grazing'!BF32*$F44*$G44</f>
        <v>89701.482349999991</v>
      </c>
      <c r="BG44" s="38">
        <f>'DRC - Data, FAO Grazing'!BG32*$F44*$G44</f>
        <v>95375.249999999985</v>
      </c>
      <c r="BH44" s="38">
        <f>'DRC - Data, FAO Grazing'!BH32*$F44*$G44</f>
        <v>97494.7</v>
      </c>
      <c r="BI44" s="38">
        <f>'DRC - Data, FAO Grazing'!BI32*$F44*$G44</f>
        <v>99277.157449999999</v>
      </c>
      <c r="BJ44" s="38">
        <f>'DRC - Data, FAO Grazing'!BJ32*$F44*$G44</f>
        <v>101553.44674999999</v>
      </c>
      <c r="BK44" s="38">
        <f>'DRC - Data, FAO Grazing'!BK32*$F44*$G44</f>
        <v>103668.65784999999</v>
      </c>
      <c r="BL44" s="38">
        <f>'DRC - Data, FAO Grazing'!BL32*$F44*$G44</f>
        <v>105972.49999999999</v>
      </c>
      <c r="BM44" s="38">
        <f>'DRC - Data, FAO Grazing'!BM32*$F44*$G44</f>
        <v>105972.49999999999</v>
      </c>
      <c r="BN44" s="38">
        <f>'DRC - Data, FAO Grazing'!BN32*$F44*$G44</f>
        <v>106555.34874999999</v>
      </c>
    </row>
    <row r="45" spans="1:66" s="54" customFormat="1" x14ac:dyDescent="0.35">
      <c r="A45" s="54">
        <v>19</v>
      </c>
      <c r="C45" s="54" t="s">
        <v>259</v>
      </c>
      <c r="D45" s="54" t="s">
        <v>0</v>
      </c>
      <c r="E45" s="153">
        <v>7.85E-2</v>
      </c>
      <c r="F45" s="195">
        <f t="shared" si="6"/>
        <v>0.92149999999999999</v>
      </c>
      <c r="G45" s="54">
        <v>2.2999999999999998</v>
      </c>
      <c r="H45" s="38">
        <f>'DRC - Data, FAO Grazing'!H33*$F45*$G45</f>
        <v>135615.12769999998</v>
      </c>
      <c r="I45" s="38">
        <f>'DRC - Data, FAO Grazing'!I33*$F45*$G45</f>
        <v>82383.021500000003</v>
      </c>
      <c r="J45" s="38">
        <f>'DRC - Data, FAO Grazing'!J33*$F45*$G45</f>
        <v>90754.848999999987</v>
      </c>
      <c r="K45" s="38">
        <f>'DRC - Data, FAO Grazing'!K33*$F45*$G45</f>
        <v>85223.084499999997</v>
      </c>
      <c r="L45" s="38">
        <f>'DRC - Data, FAO Grazing'!L33*$F45*$G45</f>
        <v>39633.714999999997</v>
      </c>
      <c r="M45" s="38">
        <f>'DRC - Data, FAO Grazing'!M33*$F45*$G45</f>
        <v>42304.221999999994</v>
      </c>
      <c r="N45" s="38">
        <f>'DRC - Data, FAO Grazing'!N33*$F45*$G45</f>
        <v>52795.499499999991</v>
      </c>
      <c r="O45" s="38">
        <f>'DRC - Data, FAO Grazing'!O33*$F45*$G45</f>
        <v>95375.249999999985</v>
      </c>
      <c r="P45" s="38">
        <f>'DRC - Data, FAO Grazing'!P33*$F45*$G45</f>
        <v>127166.99999999999</v>
      </c>
      <c r="Q45" s="38">
        <f>'DRC - Data, FAO Grazing'!Q33*$F45*$G45</f>
        <v>148149.55499999999</v>
      </c>
      <c r="R45" s="38">
        <f>'DRC - Data, FAO Grazing'!R33*$F45*$G45</f>
        <v>125047.54999999999</v>
      </c>
      <c r="S45" s="38">
        <f>'DRC - Data, FAO Grazing'!S33*$F45*$G45</f>
        <v>128226.72499999999</v>
      </c>
      <c r="T45" s="38">
        <f>'DRC - Data, FAO Grazing'!T33*$F45*$G45</f>
        <v>148785.38999999998</v>
      </c>
      <c r="U45" s="38">
        <f>'DRC - Data, FAO Grazing'!U33*$F45*$G45</f>
        <v>123563.93499999998</v>
      </c>
      <c r="V45" s="38">
        <f>'DRC - Data, FAO Grazing'!V33*$F45*$G45</f>
        <v>114662.245</v>
      </c>
      <c r="W45" s="38">
        <f>'DRC - Data, FAO Grazing'!W33*$F45*$G45</f>
        <v>110847.23499999999</v>
      </c>
      <c r="X45" s="38">
        <f>'DRC - Data, FAO Grazing'!X33*$F45*$G45</f>
        <v>104276.94</v>
      </c>
      <c r="Y45" s="38">
        <f>'DRC - Data, FAO Grazing'!Y33*$F45*$G45</f>
        <v>97706.64499999999</v>
      </c>
      <c r="Z45" s="38">
        <f>'DRC - Data, FAO Grazing'!Z33*$F45*$G45</f>
        <v>39487.472949999996</v>
      </c>
      <c r="AA45" s="38">
        <f>'DRC - Data, FAO Grazing'!AA33*$F45*$G45</f>
        <v>61951.523499999996</v>
      </c>
      <c r="AB45" s="38">
        <f>'DRC - Data, FAO Grazing'!AB33*$F45*$G45</f>
        <v>44508.45</v>
      </c>
      <c r="AC45" s="38">
        <f>'DRC - Data, FAO Grazing'!AC33*$F45*$G45</f>
        <v>146242.04999999999</v>
      </c>
      <c r="AD45" s="38">
        <f>'DRC - Data, FAO Grazing'!AD33*$F45*$G45</f>
        <v>163197.65</v>
      </c>
      <c r="AE45" s="38">
        <f>'DRC - Data, FAO Grazing'!AE33*$F45*$G45</f>
        <v>158958.75</v>
      </c>
      <c r="AF45" s="38">
        <f>'DRC - Data, FAO Grazing'!AF33*$F45*$G45</f>
        <v>127166.99999999999</v>
      </c>
      <c r="AG45" s="38">
        <f>'DRC - Data, FAO Grazing'!AG33*$F45*$G45</f>
        <v>114450.29999999999</v>
      </c>
      <c r="AH45" s="38">
        <f>'DRC - Data, FAO Grazing'!AH33*$F45*$G45</f>
        <v>95375.249999999985</v>
      </c>
      <c r="AI45" s="38">
        <f>'DRC - Data, FAO Grazing'!AI33*$F45*$G45</f>
        <v>64643.224999999999</v>
      </c>
      <c r="AJ45" s="38">
        <f>'DRC - Data, FAO Grazing'!AJ33*$F45*$G45</f>
        <v>72061.299999999988</v>
      </c>
      <c r="AK45" s="38">
        <f>'DRC - Data, FAO Grazing'!AK33*$F45*$G45</f>
        <v>63583.499999999993</v>
      </c>
      <c r="AL45" s="38">
        <f>'DRC - Data, FAO Grazing'!AL33*$F45*$G45</f>
        <v>64643.224999999999</v>
      </c>
      <c r="AM45" s="38">
        <f>'DRC - Data, FAO Grazing'!AM33*$F45*$G45</f>
        <v>58284.874999999993</v>
      </c>
      <c r="AN45" s="38">
        <f>'DRC - Data, FAO Grazing'!AN33*$F45*$G45</f>
        <v>58284.874999999993</v>
      </c>
      <c r="AO45" s="38">
        <f>'DRC - Data, FAO Grazing'!AO33*$F45*$G45</f>
        <v>58284.874999999993</v>
      </c>
      <c r="AP45" s="38">
        <f>'DRC - Data, FAO Grazing'!AP33*$F45*$G45</f>
        <v>57225.149999999994</v>
      </c>
      <c r="AQ45" s="38">
        <f>'DRC - Data, FAO Grazing'!AQ33*$F45*$G45</f>
        <v>57225.149999999994</v>
      </c>
      <c r="AR45" s="38">
        <f>'DRC - Data, FAO Grazing'!AR33*$F45*$G45</f>
        <v>57860.985000000001</v>
      </c>
      <c r="AS45" s="38">
        <f>'DRC - Data, FAO Grazing'!AS33*$F45*$G45</f>
        <v>59344.6</v>
      </c>
      <c r="AT45" s="38">
        <f>'DRC - Data, FAO Grazing'!AT33*$F45*$G45</f>
        <v>60404.324999999997</v>
      </c>
      <c r="AU45" s="38">
        <f>'DRC - Data, FAO Grazing'!AU33*$F45*$G45</f>
        <v>61464.049999999996</v>
      </c>
      <c r="AV45" s="38">
        <f>'DRC - Data, FAO Grazing'!AV33*$F45*$G45</f>
        <v>63583.499999999993</v>
      </c>
      <c r="AW45" s="38">
        <f>'DRC - Data, FAO Grazing'!AW33*$F45*$G45</f>
        <v>63583.499999999993</v>
      </c>
      <c r="AX45" s="38">
        <f>'DRC - Data, FAO Grazing'!AX33*$F45*$G45</f>
        <v>63583.499999999993</v>
      </c>
      <c r="AY45" s="38">
        <f>'DRC - Data, FAO Grazing'!AY33*$F45*$G45</f>
        <v>65702.95</v>
      </c>
      <c r="AZ45" s="38">
        <f>'DRC - Data, FAO Grazing'!AZ33*$F45*$G45</f>
        <v>66762.674999999988</v>
      </c>
      <c r="BA45" s="38">
        <f>'DRC - Data, FAO Grazing'!BA33*$F45*$G45</f>
        <v>67822.399999999994</v>
      </c>
      <c r="BB45" s="38">
        <f>'DRC - Data, FAO Grazing'!BB33*$F45*$G45</f>
        <v>67822.399999999994</v>
      </c>
      <c r="BC45" s="38">
        <f>'DRC - Data, FAO Grazing'!BC33*$F45*$G45</f>
        <v>68882.125</v>
      </c>
      <c r="BD45" s="38">
        <f>'DRC - Data, FAO Grazing'!BD33*$F45*$G45</f>
        <v>54257.919999999998</v>
      </c>
      <c r="BE45" s="38">
        <f>'DRC - Data, FAO Grazing'!BE33*$F45*$G45</f>
        <v>54045.974999999999</v>
      </c>
      <c r="BF45" s="38">
        <f>'DRC - Data, FAO Grazing'!BF33*$F45*$G45</f>
        <v>55105.7</v>
      </c>
      <c r="BG45" s="38">
        <f>'DRC - Data, FAO Grazing'!BG33*$F45*$G45</f>
        <v>59344.6</v>
      </c>
      <c r="BH45" s="38">
        <f>'DRC - Data, FAO Grazing'!BH33*$F45*$G45</f>
        <v>61464.049999999996</v>
      </c>
      <c r="BI45" s="38">
        <f>'DRC - Data, FAO Grazing'!BI33*$F45*$G45</f>
        <v>63583.499999999993</v>
      </c>
      <c r="BJ45" s="38">
        <f>'DRC - Data, FAO Grazing'!BJ33*$F45*$G45</f>
        <v>64333.785299999996</v>
      </c>
      <c r="BK45" s="38">
        <f>'DRC - Data, FAO Grazing'!BK33*$F45*$G45</f>
        <v>60995.651549999995</v>
      </c>
      <c r="BL45" s="38">
        <f>'DRC - Data, FAO Grazing'!BL33*$F45*$G45</f>
        <v>60605.672749999998</v>
      </c>
      <c r="BM45" s="38">
        <f>'DRC - Data, FAO Grazing'!BM33*$F45*$G45</f>
        <v>60463.669599999994</v>
      </c>
      <c r="BN45" s="38">
        <f>'DRC - Data, FAO Grazing'!BN33*$F45*$G45</f>
        <v>60342.860949999995</v>
      </c>
    </row>
    <row r="46" spans="1:66" s="54" customFormat="1" x14ac:dyDescent="0.35">
      <c r="A46" s="54">
        <v>19</v>
      </c>
      <c r="C46" s="54" t="s">
        <v>257</v>
      </c>
      <c r="D46" s="54" t="s">
        <v>0</v>
      </c>
      <c r="E46" s="153">
        <v>3.7499999999999999E-2</v>
      </c>
      <c r="F46" s="195">
        <f t="shared" si="6"/>
        <v>0.96250000000000002</v>
      </c>
      <c r="G46" s="54">
        <v>2.2999999999999998</v>
      </c>
      <c r="H46" s="38">
        <f>'DRC - Data, FAO Grazing'!H34*$F46*$G46</f>
        <v>4547.0424999999996</v>
      </c>
      <c r="I46" s="38">
        <f>'DRC - Data, FAO Grazing'!I34*$F46*$G46</f>
        <v>10831.878749999998</v>
      </c>
      <c r="J46" s="38">
        <f>'DRC - Data, FAO Grazing'!J34*$F46*$G46</f>
        <v>3530.9312499999996</v>
      </c>
      <c r="K46" s="38">
        <f>'DRC - Data, FAO Grazing'!K34*$F46*$G46</f>
        <v>4465.13375</v>
      </c>
      <c r="L46" s="38">
        <f>'DRC - Data, FAO Grazing'!L34*$F46*$G46</f>
        <v>10792.03125</v>
      </c>
      <c r="M46" s="38">
        <f>'DRC - Data, FAO Grazing'!M34*$F46*$G46</f>
        <v>8206.3712500000001</v>
      </c>
      <c r="N46" s="38">
        <f>'DRC - Data, FAO Grazing'!N34*$F46*$G46</f>
        <v>8700.0374999999985</v>
      </c>
      <c r="O46" s="38">
        <f>'DRC - Data, FAO Grazing'!O34*$F46*$G46</f>
        <v>9961.875</v>
      </c>
      <c r="P46" s="38">
        <f>'DRC - Data, FAO Grazing'!P34*$F46*$G46</f>
        <v>11068.75</v>
      </c>
      <c r="Q46" s="38">
        <f>'DRC - Data, FAO Grazing'!Q34*$F46*$G46</f>
        <v>12618.374999999998</v>
      </c>
      <c r="R46" s="38">
        <f>'DRC - Data, FAO Grazing'!R34*$F46*$G46</f>
        <v>11511.5</v>
      </c>
      <c r="S46" s="38">
        <f>'DRC - Data, FAO Grazing'!S34*$F46*$G46</f>
        <v>10404.625</v>
      </c>
      <c r="T46" s="38">
        <f>'DRC - Data, FAO Grazing'!T34*$F46*$G46</f>
        <v>10183.25</v>
      </c>
      <c r="U46" s="38">
        <f>'DRC - Data, FAO Grazing'!U34*$F46*$G46</f>
        <v>11290.125</v>
      </c>
      <c r="V46" s="38">
        <f>'DRC - Data, FAO Grazing'!V34*$F46*$G46</f>
        <v>11068.75</v>
      </c>
      <c r="W46" s="38">
        <f>'DRC - Data, FAO Grazing'!W34*$F46*$G46</f>
        <v>9297.75</v>
      </c>
      <c r="X46" s="38">
        <f>'DRC - Data, FAO Grazing'!X34*$F46*$G46</f>
        <v>7083.9999999999991</v>
      </c>
      <c r="Y46" s="38">
        <f>'DRC - Data, FAO Grazing'!Y34*$F46*$G46</f>
        <v>5091.625</v>
      </c>
      <c r="Z46" s="38">
        <f>'DRC - Data, FAO Grazing'!Z34*$F46*$G46</f>
        <v>9961.875</v>
      </c>
      <c r="AA46" s="38">
        <f>'DRC - Data, FAO Grazing'!AA34*$F46*$G46</f>
        <v>10183.25</v>
      </c>
      <c r="AB46" s="38">
        <f>'DRC - Data, FAO Grazing'!AB34*$F46*$G46</f>
        <v>10404.625</v>
      </c>
      <c r="AC46" s="38">
        <f>'DRC - Data, FAO Grazing'!AC34*$F46*$G46</f>
        <v>10626</v>
      </c>
      <c r="AD46" s="38">
        <f>'DRC - Data, FAO Grazing'!AD34*$F46*$G46</f>
        <v>11068.75</v>
      </c>
      <c r="AE46" s="38">
        <f>'DRC - Data, FAO Grazing'!AE34*$F46*$G46</f>
        <v>11511.5</v>
      </c>
      <c r="AF46" s="38">
        <f>'DRC - Data, FAO Grazing'!AF34*$F46*$G46</f>
        <v>11732.875</v>
      </c>
      <c r="AG46" s="38">
        <f>'DRC - Data, FAO Grazing'!AG34*$F46*$G46</f>
        <v>20742.837499999998</v>
      </c>
      <c r="AH46" s="38">
        <f>'DRC - Data, FAO Grazing'!AH34*$F46*$G46</f>
        <v>23244.375</v>
      </c>
      <c r="AI46" s="38">
        <f>'DRC - Data, FAO Grazing'!AI34*$F46*$G46</f>
        <v>29221.499999999996</v>
      </c>
      <c r="AJ46" s="38">
        <f>'DRC - Data, FAO Grazing'!AJ34*$F46*$G46</f>
        <v>29221.499999999996</v>
      </c>
      <c r="AK46" s="38">
        <f>'DRC - Data, FAO Grazing'!AK34*$F46*$G46</f>
        <v>22137.5</v>
      </c>
      <c r="AL46" s="38">
        <f>'DRC - Data, FAO Grazing'!AL34*$F46*$G46</f>
        <v>12284.098749999999</v>
      </c>
      <c r="AM46" s="38">
        <f>'DRC - Data, FAO Grazing'!AM34*$F46*$G46</f>
        <v>13313.4925</v>
      </c>
      <c r="AN46" s="38">
        <f>'DRC - Data, FAO Grazing'!AN34*$F46*$G46</f>
        <v>14429.222499999998</v>
      </c>
      <c r="AO46" s="38">
        <f>'DRC - Data, FAO Grazing'!AO34*$F46*$G46</f>
        <v>15682.205</v>
      </c>
      <c r="AP46" s="38">
        <f>'DRC - Data, FAO Grazing'!AP34*$F46*$G46</f>
        <v>10515.3125</v>
      </c>
      <c r="AQ46" s="38">
        <f>'DRC - Data, FAO Grazing'!AQ34*$F46*$G46</f>
        <v>10130.120000000001</v>
      </c>
      <c r="AR46" s="38">
        <f>'DRC - Data, FAO Grazing'!AR34*$F46*$G46</f>
        <v>10448.9</v>
      </c>
      <c r="AS46" s="38">
        <f>'DRC - Data, FAO Grazing'!AS34*$F46*$G46</f>
        <v>10778.748750000001</v>
      </c>
      <c r="AT46" s="38">
        <f>'DRC - Data, FAO Grazing'!AT34*$F46*$G46</f>
        <v>10351.495000000001</v>
      </c>
      <c r="AU46" s="38">
        <f>'DRC - Data, FAO Grazing'!AU34*$F46*$G46</f>
        <v>10537.449999999999</v>
      </c>
      <c r="AV46" s="38">
        <f>'DRC - Data, FAO Grazing'!AV34*$F46*$G46</f>
        <v>10913.787499999999</v>
      </c>
      <c r="AW46" s="38">
        <f>'DRC - Data, FAO Grazing'!AW34*$F46*$G46</f>
        <v>10780.9625</v>
      </c>
      <c r="AX46" s="38">
        <f>'DRC - Data, FAO Grazing'!AX34*$F46*$G46</f>
        <v>10825.237499999999</v>
      </c>
      <c r="AY46" s="38">
        <f>'DRC - Data, FAO Grazing'!AY34*$F46*$G46</f>
        <v>10847.375</v>
      </c>
      <c r="AZ46" s="38">
        <f>'DRC - Data, FAO Grazing'!AZ34*$F46*$G46</f>
        <v>10891.65</v>
      </c>
      <c r="BA46" s="38">
        <f>'DRC - Data, FAO Grazing'!BA34*$F46*$G46</f>
        <v>10935.924999999999</v>
      </c>
      <c r="BB46" s="38">
        <f>'DRC - Data, FAO Grazing'!BB34*$F46*$G46</f>
        <v>10980.199999999999</v>
      </c>
      <c r="BC46" s="38">
        <f>'DRC - Data, FAO Grazing'!BC34*$F46*$G46</f>
        <v>11024.474999999999</v>
      </c>
      <c r="BD46" s="38">
        <f>'DRC - Data, FAO Grazing'!BD34*$F46*$G46</f>
        <v>11068.75</v>
      </c>
      <c r="BE46" s="38">
        <f>'DRC - Data, FAO Grazing'!BE34*$F46*$G46</f>
        <v>11113.025</v>
      </c>
      <c r="BF46" s="38">
        <f>'DRC - Data, FAO Grazing'!BF34*$F46*$G46</f>
        <v>10417.907500000001</v>
      </c>
      <c r="BG46" s="38">
        <f>'DRC - Data, FAO Grazing'!BG34*$F46*$G46</f>
        <v>10260.731249999999</v>
      </c>
      <c r="BH46" s="38">
        <f>'DRC - Data, FAO Grazing'!BH34*$F46*$G46</f>
        <v>10333.784999999998</v>
      </c>
      <c r="BI46" s="38">
        <f>'DRC - Data, FAO Grazing'!BI34*$F46*$G46</f>
        <v>10320.502500000001</v>
      </c>
      <c r="BJ46" s="38">
        <f>'DRC - Data, FAO Grazing'!BJ34*$F46*$G46</f>
        <v>10329.3575</v>
      </c>
      <c r="BK46" s="38">
        <f>'DRC - Data, FAO Grazing'!BK34*$F46*$G46</f>
        <v>10353.70875</v>
      </c>
      <c r="BL46" s="38">
        <f>'DRC - Data, FAO Grazing'!BL34*$F46*$G46</f>
        <v>10316.074999999999</v>
      </c>
      <c r="BM46" s="38">
        <f>'DRC - Data, FAO Grazing'!BM34*$F46*$G46</f>
        <v>10276.227499999999</v>
      </c>
      <c r="BN46" s="38">
        <f>'DRC - Data, FAO Grazing'!BN34*$F46*$G46</f>
        <v>10238.59375</v>
      </c>
    </row>
    <row r="47" spans="1:66" s="54" customFormat="1" x14ac:dyDescent="0.35">
      <c r="A47" s="54">
        <v>19</v>
      </c>
      <c r="C47" s="54" t="s">
        <v>284</v>
      </c>
      <c r="D47" s="54" t="s">
        <v>0</v>
      </c>
      <c r="E47" s="153">
        <v>0.68</v>
      </c>
      <c r="F47" s="195">
        <f t="shared" si="6"/>
        <v>0.31999999999999995</v>
      </c>
      <c r="G47" s="54">
        <v>1.5</v>
      </c>
      <c r="H47" s="38">
        <f>'DRC - Data, FAO Grazing'!H35*$F47*$G47</f>
        <v>566.4</v>
      </c>
      <c r="I47" s="38">
        <f>'DRC - Data, FAO Grazing'!I35*$F47*$G47</f>
        <v>634.55999999999995</v>
      </c>
      <c r="J47" s="38">
        <f>'DRC - Data, FAO Grazing'!J35*$F47*$G47</f>
        <v>681.59999999999991</v>
      </c>
      <c r="K47" s="38">
        <f>'DRC - Data, FAO Grazing'!K35*$F47*$G47</f>
        <v>1055.9999999999998</v>
      </c>
      <c r="L47" s="38">
        <f>'DRC - Data, FAO Grazing'!L35*$F47*$G47</f>
        <v>959.99999999999977</v>
      </c>
      <c r="M47" s="38">
        <f>'DRC - Data, FAO Grazing'!M35*$F47*$G47</f>
        <v>988.8</v>
      </c>
      <c r="N47" s="38">
        <f>'DRC - Data, FAO Grazing'!N35*$F47*$G47</f>
        <v>1038.2399999999998</v>
      </c>
      <c r="O47" s="38">
        <f>'DRC - Data, FAO Grazing'!O35*$F47*$G47</f>
        <v>959.99999999999977</v>
      </c>
      <c r="P47" s="38">
        <f>'DRC - Data, FAO Grazing'!P35*$F47*$G47</f>
        <v>719.99999999999989</v>
      </c>
      <c r="Q47" s="38">
        <f>'DRC - Data, FAO Grazing'!Q35*$F47*$G47</f>
        <v>767.99999999999989</v>
      </c>
      <c r="R47" s="38">
        <f>'DRC - Data, FAO Grazing'!R35*$F47*$G47</f>
        <v>815.99999999999977</v>
      </c>
      <c r="S47" s="38">
        <f>'DRC - Data, FAO Grazing'!S35*$F47*$G47</f>
        <v>911.99999999999977</v>
      </c>
      <c r="T47" s="38">
        <f>'DRC - Data, FAO Grazing'!T35*$F47*$G47</f>
        <v>815.99999999999977</v>
      </c>
      <c r="U47" s="38">
        <f>'DRC - Data, FAO Grazing'!U35*$F47*$G47</f>
        <v>863.99999999999977</v>
      </c>
      <c r="V47" s="38">
        <f>'DRC - Data, FAO Grazing'!V35*$F47*$G47</f>
        <v>815.99999999999977</v>
      </c>
      <c r="W47" s="38">
        <f>'DRC - Data, FAO Grazing'!W35*$F47*$G47</f>
        <v>767.99999999999989</v>
      </c>
      <c r="X47" s="38">
        <f>'DRC - Data, FAO Grazing'!X35*$F47*$G47</f>
        <v>3167.9999999999991</v>
      </c>
      <c r="Y47" s="38">
        <f>'DRC - Data, FAO Grazing'!Y35*$F47*$G47</f>
        <v>3743.9999999999991</v>
      </c>
      <c r="Z47" s="38">
        <f>'DRC - Data, FAO Grazing'!Z35*$F47*$G47</f>
        <v>3743.9999999999991</v>
      </c>
      <c r="AA47" s="38">
        <f>'DRC - Data, FAO Grazing'!AA35*$F47*$G47</f>
        <v>3839.9999999999991</v>
      </c>
      <c r="AB47" s="38">
        <f>'DRC - Data, FAO Grazing'!AB35*$F47*$G47</f>
        <v>3983.9999999999991</v>
      </c>
      <c r="AC47" s="38">
        <f>'DRC - Data, FAO Grazing'!AC35*$F47*$G47</f>
        <v>4127.9999999999991</v>
      </c>
      <c r="AD47" s="38">
        <f>'DRC - Data, FAO Grazing'!AD35*$F47*$G47</f>
        <v>2159.9999999999995</v>
      </c>
      <c r="AE47" s="38">
        <f>'DRC - Data, FAO Grazing'!AE35*$F47*$G47</f>
        <v>2207.9999999999995</v>
      </c>
      <c r="AF47" s="38">
        <f>'DRC - Data, FAO Grazing'!AF35*$F47*$G47</f>
        <v>1727.9999999999995</v>
      </c>
      <c r="AG47" s="38">
        <f>'DRC - Data, FAO Grazing'!AG35*$F47*$G47</f>
        <v>3235.2</v>
      </c>
      <c r="AH47" s="38">
        <f>'DRC - Data, FAO Grazing'!AH35*$F47*$G47</f>
        <v>3743.9999999999991</v>
      </c>
      <c r="AI47" s="38">
        <f>'DRC - Data, FAO Grazing'!AI35*$F47*$G47</f>
        <v>4843.2</v>
      </c>
      <c r="AJ47" s="38">
        <f>'DRC - Data, FAO Grazing'!AJ35*$F47*$G47</f>
        <v>5308.7999999999993</v>
      </c>
      <c r="AK47" s="38">
        <f>'DRC - Data, FAO Grazing'!AK35*$F47*$G47</f>
        <v>5793.5999999999995</v>
      </c>
      <c r="AL47" s="38">
        <f>'DRC - Data, FAO Grazing'!AL35*$F47*$G47</f>
        <v>6321.5999999999995</v>
      </c>
      <c r="AM47" s="38">
        <f>'DRC - Data, FAO Grazing'!AM35*$F47*$G47</f>
        <v>6719.9999999999982</v>
      </c>
      <c r="AN47" s="38">
        <f>'DRC - Data, FAO Grazing'!AN35*$F47*$G47</f>
        <v>7679.9999999999982</v>
      </c>
      <c r="AO47" s="38">
        <f>'DRC - Data, FAO Grazing'!AO35*$F47*$G47</f>
        <v>8159.9999999999982</v>
      </c>
      <c r="AP47" s="38">
        <f>'DRC - Data, FAO Grazing'!AP35*$F47*$G47</f>
        <v>8639.9999999999982</v>
      </c>
      <c r="AQ47" s="38">
        <f>'DRC - Data, FAO Grazing'!AQ35*$F47*$G47</f>
        <v>5721.119999999999</v>
      </c>
      <c r="AR47" s="38">
        <f>'DRC - Data, FAO Grazing'!AR35*$F47*$G47</f>
        <v>6383.9999999999982</v>
      </c>
      <c r="AS47" s="38">
        <f>'DRC - Data, FAO Grazing'!AS35*$F47*$G47</f>
        <v>4397.2799999999988</v>
      </c>
      <c r="AT47" s="38">
        <f>'DRC - Data, FAO Grazing'!AT35*$F47*$G47</f>
        <v>4898.3999999999996</v>
      </c>
      <c r="AU47" s="38">
        <f>'DRC - Data, FAO Grazing'!AU35*$F47*$G47</f>
        <v>5456.6399999999994</v>
      </c>
      <c r="AV47" s="38">
        <f>'DRC - Data, FAO Grazing'!AV35*$F47*$G47</f>
        <v>6078.7199999999993</v>
      </c>
      <c r="AW47" s="38">
        <f>'DRC - Data, FAO Grazing'!AW35*$F47*$G47</f>
        <v>6771.8399999999992</v>
      </c>
      <c r="AX47" s="38">
        <f>'DRC - Data, FAO Grazing'!AX35*$F47*$G47</f>
        <v>6839.9999999999982</v>
      </c>
      <c r="AY47" s="38">
        <f>'DRC - Data, FAO Grazing'!AY35*$F47*$G47</f>
        <v>7022.4</v>
      </c>
      <c r="AZ47" s="38">
        <f>'DRC - Data, FAO Grazing'!AZ35*$F47*$G47</f>
        <v>7161.5999999999995</v>
      </c>
      <c r="BA47" s="38">
        <f>'DRC - Data, FAO Grazing'!BA35*$F47*$G47</f>
        <v>7454.4</v>
      </c>
      <c r="BB47" s="38">
        <f>'DRC - Data, FAO Grazing'!BB35*$F47*$G47</f>
        <v>7761.5999999999995</v>
      </c>
      <c r="BC47" s="38">
        <f>'DRC - Data, FAO Grazing'!BC35*$F47*$G47</f>
        <v>8078.4</v>
      </c>
      <c r="BD47" s="38">
        <f>'DRC - Data, FAO Grazing'!BD35*$F47*$G47</f>
        <v>8408.159999999998</v>
      </c>
      <c r="BE47" s="38">
        <f>'DRC - Data, FAO Grazing'!BE35*$F47*$G47</f>
        <v>8751.3599999999988</v>
      </c>
      <c r="BF47" s="38">
        <f>'DRC - Data, FAO Grazing'!BF35*$F47*$G47</f>
        <v>9108.9599999999991</v>
      </c>
      <c r="BG47" s="38">
        <f>'DRC - Data, FAO Grazing'!BG35*$F47*$G47</f>
        <v>9625.4399999999987</v>
      </c>
      <c r="BH47" s="38">
        <f>'DRC - Data, FAO Grazing'!BH35*$F47*$G47</f>
        <v>9808.32</v>
      </c>
      <c r="BI47" s="38">
        <f>'DRC - Data, FAO Grazing'!BI35*$F47*$G47</f>
        <v>10052.64</v>
      </c>
      <c r="BJ47" s="38">
        <f>'DRC - Data, FAO Grazing'!BJ35*$F47*$G47</f>
        <v>10070.879999999999</v>
      </c>
      <c r="BK47" s="38">
        <f>'DRC - Data, FAO Grazing'!BK35*$F47*$G47</f>
        <v>11519.999999999998</v>
      </c>
      <c r="BL47" s="38">
        <f>'DRC - Data, FAO Grazing'!BL35*$F47*$G47</f>
        <v>10631.999999999998</v>
      </c>
      <c r="BM47" s="38">
        <f>'DRC - Data, FAO Grazing'!BM35*$F47*$G47</f>
        <v>11724.959999999997</v>
      </c>
      <c r="BN47" s="38">
        <f>'DRC - Data, FAO Grazing'!BN35*$F47*$G47</f>
        <v>12021.119999999999</v>
      </c>
    </row>
    <row r="48" spans="1:66" s="55" customFormat="1" x14ac:dyDescent="0.35">
      <c r="C48" s="26" t="s">
        <v>374</v>
      </c>
      <c r="E48" s="152"/>
      <c r="F48" s="194"/>
      <c r="H48" s="58">
        <f>SUM(H41:H47)</f>
        <v>455784.67019999993</v>
      </c>
      <c r="I48" s="58">
        <f t="shared" ref="I48:BN48" si="7">SUM(I41:I47)</f>
        <v>381877.01024999993</v>
      </c>
      <c r="J48" s="58">
        <f t="shared" si="7"/>
        <v>385114.38024999999</v>
      </c>
      <c r="K48" s="58">
        <f t="shared" si="7"/>
        <v>375723.66824999999</v>
      </c>
      <c r="L48" s="58">
        <f t="shared" si="7"/>
        <v>362465.09624999994</v>
      </c>
      <c r="M48" s="58">
        <f t="shared" si="7"/>
        <v>380838.46679999999</v>
      </c>
      <c r="N48" s="58">
        <f t="shared" si="7"/>
        <v>415185.34289999993</v>
      </c>
      <c r="O48" s="58">
        <f t="shared" si="7"/>
        <v>479911.375</v>
      </c>
      <c r="P48" s="58">
        <f t="shared" si="7"/>
        <v>566889.25</v>
      </c>
      <c r="Q48" s="58">
        <f t="shared" si="7"/>
        <v>604628.16999999993</v>
      </c>
      <c r="R48" s="58">
        <f t="shared" si="7"/>
        <v>597505.54</v>
      </c>
      <c r="S48" s="58">
        <f t="shared" si="7"/>
        <v>609729.00999999989</v>
      </c>
      <c r="T48" s="58">
        <f t="shared" si="7"/>
        <v>642808.30499999993</v>
      </c>
      <c r="U48" s="58">
        <f t="shared" si="7"/>
        <v>639714.95499999996</v>
      </c>
      <c r="V48" s="58">
        <f t="shared" si="7"/>
        <v>640069.41999999993</v>
      </c>
      <c r="W48" s="58">
        <f t="shared" si="7"/>
        <v>650042.03</v>
      </c>
      <c r="X48" s="58">
        <f t="shared" si="7"/>
        <v>644599.52</v>
      </c>
      <c r="Y48" s="58">
        <f t="shared" si="7"/>
        <v>619507.94999999995</v>
      </c>
      <c r="Z48" s="58">
        <f t="shared" si="7"/>
        <v>579580.88294999988</v>
      </c>
      <c r="AA48" s="58">
        <f t="shared" si="7"/>
        <v>632543.37349999999</v>
      </c>
      <c r="AB48" s="58">
        <f t="shared" si="7"/>
        <v>632463.93500000006</v>
      </c>
      <c r="AC48" s="58">
        <f t="shared" si="7"/>
        <v>739305.67999999993</v>
      </c>
      <c r="AD48" s="58">
        <f t="shared" si="7"/>
        <v>781856.55500000005</v>
      </c>
      <c r="AE48" s="58">
        <f t="shared" si="7"/>
        <v>793001.34400000004</v>
      </c>
      <c r="AF48" s="58">
        <f t="shared" si="7"/>
        <v>790905.51500000001</v>
      </c>
      <c r="AG48" s="58">
        <f t="shared" si="7"/>
        <v>805611.37249999994</v>
      </c>
      <c r="AH48" s="58">
        <f t="shared" si="7"/>
        <v>818323.2</v>
      </c>
      <c r="AI48" s="58">
        <f t="shared" si="7"/>
        <v>821138.85999999987</v>
      </c>
      <c r="AJ48" s="58">
        <f t="shared" si="7"/>
        <v>889014.09499999997</v>
      </c>
      <c r="AK48" s="58">
        <f t="shared" si="7"/>
        <v>945323.03500000003</v>
      </c>
      <c r="AL48" s="58">
        <f t="shared" si="7"/>
        <v>942197.80374999996</v>
      </c>
      <c r="AM48" s="58">
        <f t="shared" si="7"/>
        <v>962228.33250000002</v>
      </c>
      <c r="AN48" s="58">
        <f t="shared" si="7"/>
        <v>1032185.5775</v>
      </c>
      <c r="AO48" s="58">
        <f t="shared" si="7"/>
        <v>1043004.382</v>
      </c>
      <c r="AP48" s="58">
        <f t="shared" si="7"/>
        <v>752745.78910000005</v>
      </c>
      <c r="AQ48" s="58">
        <f t="shared" si="7"/>
        <v>725797.92599999998</v>
      </c>
      <c r="AR48" s="58">
        <f t="shared" si="7"/>
        <v>742247.41720000003</v>
      </c>
      <c r="AS48" s="58">
        <f t="shared" si="7"/>
        <v>758238.21164999995</v>
      </c>
      <c r="AT48" s="58">
        <f t="shared" si="7"/>
        <v>731416.21499999997</v>
      </c>
      <c r="AU48" s="58">
        <f t="shared" si="7"/>
        <v>714211.13310000009</v>
      </c>
      <c r="AV48" s="58">
        <f t="shared" si="7"/>
        <v>703458.34549999994</v>
      </c>
      <c r="AW48" s="58">
        <f t="shared" si="7"/>
        <v>694013.73355</v>
      </c>
      <c r="AX48" s="58">
        <f t="shared" si="7"/>
        <v>708469.64370000002</v>
      </c>
      <c r="AY48" s="58">
        <f t="shared" si="7"/>
        <v>727238.28999999992</v>
      </c>
      <c r="AZ48" s="58">
        <f t="shared" si="7"/>
        <v>743644.69024999999</v>
      </c>
      <c r="BA48" s="58">
        <f t="shared" si="7"/>
        <v>803947.80425000004</v>
      </c>
      <c r="BB48" s="58">
        <f t="shared" si="7"/>
        <v>815785.01894999994</v>
      </c>
      <c r="BC48" s="58">
        <f t="shared" si="7"/>
        <v>825809.10664999997</v>
      </c>
      <c r="BD48" s="58">
        <f t="shared" si="7"/>
        <v>819438.8298500001</v>
      </c>
      <c r="BE48" s="58">
        <f t="shared" si="7"/>
        <v>852255.07004999986</v>
      </c>
      <c r="BF48" s="58">
        <f t="shared" si="7"/>
        <v>868952.88999999978</v>
      </c>
      <c r="BG48" s="58">
        <f t="shared" si="7"/>
        <v>896662.62104999984</v>
      </c>
      <c r="BH48" s="58">
        <f t="shared" si="7"/>
        <v>912911.38580000005</v>
      </c>
      <c r="BI48" s="58">
        <f t="shared" si="7"/>
        <v>928895.13890000002</v>
      </c>
      <c r="BJ48" s="58">
        <f t="shared" si="7"/>
        <v>937880.96274999995</v>
      </c>
      <c r="BK48" s="58">
        <f t="shared" si="7"/>
        <v>753724.48069999996</v>
      </c>
      <c r="BL48" s="58">
        <f t="shared" si="7"/>
        <v>972228.09589999996</v>
      </c>
      <c r="BM48" s="58">
        <f t="shared" si="7"/>
        <v>977492.07655</v>
      </c>
      <c r="BN48" s="58">
        <f t="shared" si="7"/>
        <v>993966.08345000003</v>
      </c>
    </row>
    <row r="49" spans="1:66" x14ac:dyDescent="0.35">
      <c r="C49" s="31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</row>
    <row r="50" spans="1:66" x14ac:dyDescent="0.35">
      <c r="A50" s="135" t="s">
        <v>356</v>
      </c>
      <c r="F50" s="52"/>
      <c r="G50" s="197"/>
      <c r="N50" s="52"/>
    </row>
    <row r="51" spans="1:66" x14ac:dyDescent="0.35">
      <c r="A51" s="181"/>
      <c r="F51" s="52"/>
      <c r="G51" s="197"/>
      <c r="N51" s="52"/>
    </row>
    <row r="52" spans="1:66" s="91" customFormat="1" ht="58" x14ac:dyDescent="0.35">
      <c r="B52" s="131" t="s">
        <v>291</v>
      </c>
      <c r="C52" s="158"/>
      <c r="D52" s="92" t="s">
        <v>313</v>
      </c>
      <c r="E52" s="92" t="s">
        <v>314</v>
      </c>
      <c r="F52" s="92" t="s">
        <v>315</v>
      </c>
      <c r="G52" s="198" t="s">
        <v>413</v>
      </c>
    </row>
    <row r="53" spans="1:66" x14ac:dyDescent="0.35">
      <c r="A53" s="52" t="s">
        <v>323</v>
      </c>
      <c r="B53" s="137" t="s">
        <v>287</v>
      </c>
      <c r="C53" s="129"/>
      <c r="D53" s="156">
        <v>0.9</v>
      </c>
      <c r="E53" s="156">
        <v>0.41</v>
      </c>
      <c r="F53" s="53">
        <v>0.5</v>
      </c>
      <c r="G53" s="197">
        <f>D53*E53*F53</f>
        <v>0.1845</v>
      </c>
      <c r="H53" s="25">
        <f t="shared" ref="H53:BJ53" si="8">$G53*H13</f>
        <v>105960.59304768</v>
      </c>
      <c r="I53" s="25">
        <f t="shared" si="8"/>
        <v>102431.38673862</v>
      </c>
      <c r="J53" s="25">
        <f t="shared" si="8"/>
        <v>93794.265730619984</v>
      </c>
      <c r="K53" s="25">
        <f t="shared" si="8"/>
        <v>95383.423868399987</v>
      </c>
      <c r="L53" s="25">
        <f t="shared" si="8"/>
        <v>91197.542067119983</v>
      </c>
      <c r="M53" s="25">
        <f t="shared" si="8"/>
        <v>108394.47866061</v>
      </c>
      <c r="N53" s="25">
        <f t="shared" si="8"/>
        <v>111170.77359848999</v>
      </c>
      <c r="O53" s="25">
        <f t="shared" si="8"/>
        <v>129465.74481299998</v>
      </c>
      <c r="P53" s="25">
        <f t="shared" si="8"/>
        <v>127996.62481799997</v>
      </c>
      <c r="Q53" s="25">
        <f t="shared" si="8"/>
        <v>138185.85133800001</v>
      </c>
      <c r="R53" s="25">
        <f t="shared" si="8"/>
        <v>138072.31852499998</v>
      </c>
      <c r="S53" s="25">
        <f t="shared" si="8"/>
        <v>144270.17351999998</v>
      </c>
      <c r="T53" s="25">
        <f t="shared" si="8"/>
        <v>146490.43286699997</v>
      </c>
      <c r="U53" s="25">
        <f t="shared" si="8"/>
        <v>151664.73802379999</v>
      </c>
      <c r="V53" s="25">
        <f t="shared" si="8"/>
        <v>155181.64551120001</v>
      </c>
      <c r="W53" s="25">
        <f t="shared" si="8"/>
        <v>158332.957245</v>
      </c>
      <c r="X53" s="25">
        <f t="shared" si="8"/>
        <v>159229.83019499999</v>
      </c>
      <c r="Y53" s="25">
        <f t="shared" si="8"/>
        <v>158178.79642500001</v>
      </c>
      <c r="Z53" s="25">
        <f t="shared" si="8"/>
        <v>175131.27818999998</v>
      </c>
      <c r="AA53" s="25">
        <f t="shared" si="8"/>
        <v>179433.97870499999</v>
      </c>
      <c r="AB53" s="25">
        <f t="shared" si="8"/>
        <v>187517.43107999998</v>
      </c>
      <c r="AC53" s="25">
        <f t="shared" si="8"/>
        <v>196360.54707599999</v>
      </c>
      <c r="AD53" s="25">
        <f t="shared" si="8"/>
        <v>203170.89504195002</v>
      </c>
      <c r="AE53" s="25">
        <f t="shared" si="8"/>
        <v>212344.26767999999</v>
      </c>
      <c r="AF53" s="25">
        <f t="shared" si="8"/>
        <v>227777.55245999995</v>
      </c>
      <c r="AG53" s="25">
        <f t="shared" si="8"/>
        <v>238587.02739</v>
      </c>
      <c r="AH53" s="25">
        <f t="shared" si="8"/>
        <v>249070.49819999991</v>
      </c>
      <c r="AI53" s="25">
        <f t="shared" si="8"/>
        <v>264997.88873999997</v>
      </c>
      <c r="AJ53" s="25">
        <f t="shared" si="8"/>
        <v>280271.78027999995</v>
      </c>
      <c r="AK53" s="25">
        <f t="shared" si="8"/>
        <v>295880.8279517999</v>
      </c>
      <c r="AL53" s="25">
        <f t="shared" si="8"/>
        <v>271410.55996319995</v>
      </c>
      <c r="AM53" s="25">
        <f t="shared" si="8"/>
        <v>279835.6353426</v>
      </c>
      <c r="AN53" s="25">
        <f t="shared" si="8"/>
        <v>298671.25388489995</v>
      </c>
      <c r="AO53" s="25">
        <f t="shared" si="8"/>
        <v>307117.42344449996</v>
      </c>
      <c r="AP53" s="25">
        <f t="shared" si="8"/>
        <v>297736.23294000002</v>
      </c>
      <c r="AQ53" s="25">
        <f t="shared" si="8"/>
        <v>309440.68772084999</v>
      </c>
      <c r="AR53" s="25">
        <f t="shared" si="8"/>
        <v>276726.35896334995</v>
      </c>
      <c r="AS53" s="25">
        <f t="shared" si="8"/>
        <v>293976.71498204989</v>
      </c>
      <c r="AT53" s="25">
        <f t="shared" si="8"/>
        <v>288844.93808999989</v>
      </c>
      <c r="AU53" s="25">
        <f t="shared" si="8"/>
        <v>287493.17669999995</v>
      </c>
      <c r="AV53" s="25">
        <f t="shared" si="8"/>
        <v>282940.02642014995</v>
      </c>
      <c r="AW53" s="25">
        <f t="shared" si="8"/>
        <v>278462.91257549997</v>
      </c>
      <c r="AX53" s="25">
        <f t="shared" si="8"/>
        <v>278733.73772699997</v>
      </c>
      <c r="AY53" s="25">
        <f t="shared" si="8"/>
        <v>279015.81664049998</v>
      </c>
      <c r="AZ53" s="25">
        <f t="shared" si="8"/>
        <v>279300.93020999996</v>
      </c>
      <c r="BA53" s="25">
        <f t="shared" si="8"/>
        <v>279580.74789149989</v>
      </c>
      <c r="BB53" s="25">
        <f t="shared" si="8"/>
        <v>279857.91762899992</v>
      </c>
      <c r="BC53" s="25">
        <f t="shared" si="8"/>
        <v>280127.8055205</v>
      </c>
      <c r="BD53" s="25">
        <f t="shared" si="8"/>
        <v>280421.33745599998</v>
      </c>
      <c r="BE53" s="25">
        <f t="shared" si="8"/>
        <v>280851.8752908</v>
      </c>
      <c r="BF53" s="25">
        <f t="shared" si="8"/>
        <v>281166.60900689999</v>
      </c>
      <c r="BG53" s="25">
        <f t="shared" si="8"/>
        <v>480705.16751280002</v>
      </c>
      <c r="BH53" s="25">
        <f t="shared" si="8"/>
        <v>526347.43042139988</v>
      </c>
      <c r="BI53" s="25">
        <f t="shared" si="8"/>
        <v>578933.18048114982</v>
      </c>
      <c r="BJ53" s="25">
        <f t="shared" si="8"/>
        <v>581923.34349434997</v>
      </c>
      <c r="BK53" s="25">
        <f>$G53*BK13</f>
        <v>609128.52073874988</v>
      </c>
      <c r="BL53" s="25">
        <f>$G53*BL13</f>
        <v>647023.12125389988</v>
      </c>
      <c r="BM53" s="25">
        <f>$G53*BM13</f>
        <v>664417.92715650005</v>
      </c>
      <c r="BN53" s="25">
        <f>$G53*BN13</f>
        <v>677975.43084209983</v>
      </c>
    </row>
    <row r="54" spans="1:66" x14ac:dyDescent="0.35">
      <c r="B54" s="137" t="s">
        <v>2</v>
      </c>
      <c r="C54" s="129"/>
      <c r="D54" s="156">
        <v>0.75</v>
      </c>
      <c r="E54" s="156">
        <v>0.41</v>
      </c>
      <c r="F54" s="53">
        <v>0.5</v>
      </c>
      <c r="G54" s="197">
        <f t="shared" ref="G54:G63" si="9">D54*E54*F54</f>
        <v>0.15375</v>
      </c>
      <c r="H54" s="25">
        <f t="shared" ref="H54:BJ54" si="10">$G54*H24</f>
        <v>431498.29536749999</v>
      </c>
      <c r="I54" s="25">
        <f t="shared" si="10"/>
        <v>442461.11270625005</v>
      </c>
      <c r="J54" s="25">
        <f t="shared" si="10"/>
        <v>447434.72840624995</v>
      </c>
      <c r="K54" s="25">
        <f t="shared" si="10"/>
        <v>462302.10479249991</v>
      </c>
      <c r="L54" s="25">
        <f t="shared" si="10"/>
        <v>482441.25303000002</v>
      </c>
      <c r="M54" s="25">
        <f t="shared" si="10"/>
        <v>472586.70259125007</v>
      </c>
      <c r="N54" s="25">
        <f t="shared" si="10"/>
        <v>482610.24472875008</v>
      </c>
      <c r="O54" s="25">
        <f t="shared" si="10"/>
        <v>487434.63052500004</v>
      </c>
      <c r="P54" s="25">
        <f t="shared" si="10"/>
        <v>498387.72056250006</v>
      </c>
      <c r="Q54" s="25">
        <f t="shared" si="10"/>
        <v>514736.19791250001</v>
      </c>
      <c r="R54" s="25">
        <f t="shared" si="10"/>
        <v>514100.23256250005</v>
      </c>
      <c r="S54" s="25">
        <f t="shared" si="10"/>
        <v>526770.08741250006</v>
      </c>
      <c r="T54" s="25">
        <f t="shared" si="10"/>
        <v>548118.65621250006</v>
      </c>
      <c r="U54" s="25">
        <f t="shared" si="10"/>
        <v>569717.27171250014</v>
      </c>
      <c r="V54" s="25">
        <f t="shared" si="10"/>
        <v>589407.55758750008</v>
      </c>
      <c r="W54" s="25">
        <f t="shared" si="10"/>
        <v>592692.50936250016</v>
      </c>
      <c r="X54" s="25">
        <f t="shared" si="10"/>
        <v>604097.16930000018</v>
      </c>
      <c r="Y54" s="25">
        <f t="shared" si="10"/>
        <v>586122.26910000003</v>
      </c>
      <c r="Z54" s="25">
        <f t="shared" si="10"/>
        <v>625333.85422500002</v>
      </c>
      <c r="AA54" s="25">
        <f t="shared" si="10"/>
        <v>651127.31861250009</v>
      </c>
      <c r="AB54" s="25">
        <f t="shared" si="10"/>
        <v>655357.67606249999</v>
      </c>
      <c r="AC54" s="25">
        <f t="shared" si="10"/>
        <v>705596.02668750007</v>
      </c>
      <c r="AD54" s="25">
        <f t="shared" si="10"/>
        <v>726310.09383750008</v>
      </c>
      <c r="AE54" s="25">
        <f t="shared" si="10"/>
        <v>748033.74806250003</v>
      </c>
      <c r="AF54" s="25">
        <f t="shared" si="10"/>
        <v>780913.21631250007</v>
      </c>
      <c r="AG54" s="25">
        <f t="shared" si="10"/>
        <v>810764.39535000001</v>
      </c>
      <c r="AH54" s="25">
        <f t="shared" si="10"/>
        <v>836634.52563749999</v>
      </c>
      <c r="AI54" s="25">
        <f t="shared" si="10"/>
        <v>865462.37850000011</v>
      </c>
      <c r="AJ54" s="25">
        <f t="shared" si="10"/>
        <v>895260.75363749999</v>
      </c>
      <c r="AK54" s="25">
        <f t="shared" si="10"/>
        <v>931848.28093200002</v>
      </c>
      <c r="AL54" s="25">
        <f t="shared" si="10"/>
        <v>965207.92608375021</v>
      </c>
      <c r="AM54" s="25">
        <f t="shared" si="10"/>
        <v>986916.61028625013</v>
      </c>
      <c r="AN54" s="25">
        <f t="shared" si="10"/>
        <v>945995.49920625007</v>
      </c>
      <c r="AO54" s="25">
        <f t="shared" si="10"/>
        <v>957715.82096250006</v>
      </c>
      <c r="AP54" s="25">
        <f t="shared" si="10"/>
        <v>847282.09935750021</v>
      </c>
      <c r="AQ54" s="25">
        <f t="shared" si="10"/>
        <v>849246.11923125014</v>
      </c>
      <c r="AR54" s="25">
        <f t="shared" si="10"/>
        <v>826396.31467500015</v>
      </c>
      <c r="AS54" s="25">
        <f t="shared" si="10"/>
        <v>860144.54680800007</v>
      </c>
      <c r="AT54" s="25">
        <f t="shared" si="10"/>
        <v>833511.03934500006</v>
      </c>
      <c r="AU54" s="25">
        <f t="shared" si="10"/>
        <v>807858.3810525001</v>
      </c>
      <c r="AV54" s="25">
        <f t="shared" si="10"/>
        <v>783056.66551125015</v>
      </c>
      <c r="AW54" s="25">
        <f t="shared" si="10"/>
        <v>759094.1388412501</v>
      </c>
      <c r="AX54" s="25">
        <f t="shared" si="10"/>
        <v>760979.05187999993</v>
      </c>
      <c r="AY54" s="25">
        <f t="shared" si="10"/>
        <v>762418.8809625</v>
      </c>
      <c r="AZ54" s="25">
        <f t="shared" si="10"/>
        <v>764761.94839874993</v>
      </c>
      <c r="BA54" s="25">
        <f t="shared" si="10"/>
        <v>766622.26574249996</v>
      </c>
      <c r="BB54" s="25">
        <f t="shared" si="10"/>
        <v>768510.64046249993</v>
      </c>
      <c r="BC54" s="25">
        <f t="shared" si="10"/>
        <v>770104.96446375025</v>
      </c>
      <c r="BD54" s="25">
        <f t="shared" si="10"/>
        <v>773267.34366374998</v>
      </c>
      <c r="BE54" s="25">
        <f t="shared" si="10"/>
        <v>772888.25674125017</v>
      </c>
      <c r="BF54" s="25">
        <f t="shared" si="10"/>
        <v>775022.07885300007</v>
      </c>
      <c r="BG54" s="25">
        <f t="shared" si="10"/>
        <v>1668279.2663640003</v>
      </c>
      <c r="BH54" s="25">
        <f t="shared" si="10"/>
        <v>1712015.2232805004</v>
      </c>
      <c r="BI54" s="25">
        <f t="shared" si="10"/>
        <v>1758996.3311400001</v>
      </c>
      <c r="BJ54" s="25">
        <f t="shared" si="10"/>
        <v>1765454.5571167502</v>
      </c>
      <c r="BK54" s="25">
        <f>$G54*BK24</f>
        <v>1770004.3824975004</v>
      </c>
      <c r="BL54" s="25">
        <f>$G54*BL24</f>
        <v>1904981.9858444999</v>
      </c>
      <c r="BM54" s="25">
        <f>$G54*BM24</f>
        <v>1964284.5950265003</v>
      </c>
      <c r="BN54" s="25">
        <f>$G54*BN24</f>
        <v>2023784.03468175</v>
      </c>
    </row>
    <row r="55" spans="1:66" s="54" customFormat="1" x14ac:dyDescent="0.35">
      <c r="B55" s="245" t="s">
        <v>288</v>
      </c>
      <c r="C55" s="129"/>
      <c r="D55" s="156">
        <v>0.9</v>
      </c>
      <c r="E55" s="156">
        <v>0.41</v>
      </c>
      <c r="F55" s="91">
        <v>0.5</v>
      </c>
      <c r="G55" s="266">
        <f t="shared" si="9"/>
        <v>0.1845</v>
      </c>
      <c r="H55" s="38">
        <f t="shared" ref="H55:BJ55" si="11">$G55*H26</f>
        <v>12398.399999999998</v>
      </c>
      <c r="I55" s="38">
        <f t="shared" si="11"/>
        <v>14723.099999999995</v>
      </c>
      <c r="J55" s="38">
        <f t="shared" si="11"/>
        <v>14077.349999999995</v>
      </c>
      <c r="K55" s="38">
        <f t="shared" si="11"/>
        <v>10977.749999999996</v>
      </c>
      <c r="L55" s="38">
        <f t="shared" si="11"/>
        <v>12140.099999999997</v>
      </c>
      <c r="M55" s="38">
        <f t="shared" si="11"/>
        <v>12140.099999999997</v>
      </c>
      <c r="N55" s="38">
        <f t="shared" si="11"/>
        <v>14206.499999999995</v>
      </c>
      <c r="O55" s="38">
        <f t="shared" si="11"/>
        <v>14327.900999999994</v>
      </c>
      <c r="P55" s="38">
        <f t="shared" si="11"/>
        <v>15497.999999999995</v>
      </c>
      <c r="Q55" s="38">
        <f t="shared" si="11"/>
        <v>16097.255999999994</v>
      </c>
      <c r="R55" s="38">
        <f t="shared" si="11"/>
        <v>16407.215999999993</v>
      </c>
      <c r="S55" s="38">
        <f t="shared" si="11"/>
        <v>18078.416999999994</v>
      </c>
      <c r="T55" s="38">
        <f t="shared" si="11"/>
        <v>19920.095999999994</v>
      </c>
      <c r="U55" s="38">
        <f t="shared" si="11"/>
        <v>21087.611999999994</v>
      </c>
      <c r="V55" s="38">
        <f t="shared" si="11"/>
        <v>20999.789999999994</v>
      </c>
      <c r="W55" s="38">
        <f t="shared" si="11"/>
        <v>21035.951999999994</v>
      </c>
      <c r="X55" s="38">
        <f t="shared" si="11"/>
        <v>21103.109999999993</v>
      </c>
      <c r="Y55" s="38">
        <f t="shared" si="11"/>
        <v>16846.325999999994</v>
      </c>
      <c r="Z55" s="38">
        <f t="shared" si="11"/>
        <v>18080.999999999993</v>
      </c>
      <c r="AA55" s="38">
        <f t="shared" si="11"/>
        <v>22869.881999999994</v>
      </c>
      <c r="AB55" s="38">
        <f t="shared" si="11"/>
        <v>23531.129999999994</v>
      </c>
      <c r="AC55" s="38">
        <f t="shared" si="11"/>
        <v>24230.606399999997</v>
      </c>
      <c r="AD55" s="38">
        <f t="shared" si="11"/>
        <v>24913.034999999993</v>
      </c>
      <c r="AE55" s="38">
        <f t="shared" si="11"/>
        <v>30786.776999999987</v>
      </c>
      <c r="AF55" s="38">
        <f t="shared" si="11"/>
        <v>26483.498999999989</v>
      </c>
      <c r="AG55" s="38">
        <f t="shared" si="11"/>
        <v>26793.458999999988</v>
      </c>
      <c r="AH55" s="38">
        <f t="shared" si="11"/>
        <v>33480.84599999999</v>
      </c>
      <c r="AI55" s="38">
        <f t="shared" si="11"/>
        <v>33987.113999999987</v>
      </c>
      <c r="AJ55" s="38">
        <f t="shared" si="11"/>
        <v>34901.495999999992</v>
      </c>
      <c r="AK55" s="38">
        <f t="shared" si="11"/>
        <v>43681.11299999999</v>
      </c>
      <c r="AL55" s="38">
        <f t="shared" si="11"/>
        <v>43890.335999999988</v>
      </c>
      <c r="AM55" s="38">
        <f t="shared" si="11"/>
        <v>44100.592199999992</v>
      </c>
      <c r="AN55" s="38">
        <f t="shared" si="11"/>
        <v>44311.881599999986</v>
      </c>
      <c r="AO55" s="38">
        <f t="shared" si="11"/>
        <v>44197.454699999987</v>
      </c>
      <c r="AP55" s="38">
        <f t="shared" si="11"/>
        <v>44083.286099999983</v>
      </c>
      <c r="AQ55" s="38">
        <f t="shared" si="11"/>
        <v>43969.375799999987</v>
      </c>
      <c r="AR55" s="38">
        <f t="shared" si="11"/>
        <v>44586.712799999987</v>
      </c>
      <c r="AS55" s="38">
        <f t="shared" si="11"/>
        <v>44717.154299999987</v>
      </c>
      <c r="AT55" s="38">
        <f t="shared" si="11"/>
        <v>43910.999999999985</v>
      </c>
      <c r="AU55" s="38">
        <f t="shared" si="11"/>
        <v>43110.26999999999</v>
      </c>
      <c r="AV55" s="38">
        <f t="shared" si="11"/>
        <v>40294.799999999988</v>
      </c>
      <c r="AW55" s="38">
        <f t="shared" si="11"/>
        <v>41423.183549999987</v>
      </c>
      <c r="AX55" s="38">
        <f t="shared" si="11"/>
        <v>40794.610499999988</v>
      </c>
      <c r="AY55" s="38">
        <f t="shared" si="11"/>
        <v>40050.706499999986</v>
      </c>
      <c r="AZ55" s="38">
        <f t="shared" si="11"/>
        <v>39320.363249999988</v>
      </c>
      <c r="BA55" s="38">
        <f t="shared" si="11"/>
        <v>38603.348279999991</v>
      </c>
      <c r="BB55" s="38">
        <f t="shared" si="11"/>
        <v>43766.222849999984</v>
      </c>
      <c r="BC55" s="38">
        <f t="shared" si="11"/>
        <v>46323.831959999981</v>
      </c>
      <c r="BD55" s="38">
        <f t="shared" si="11"/>
        <v>47195.026199999993</v>
      </c>
      <c r="BE55" s="38">
        <f t="shared" si="11"/>
        <v>53694.654929999975</v>
      </c>
      <c r="BF55" s="38">
        <f t="shared" si="11"/>
        <v>51479.448299999982</v>
      </c>
      <c r="BG55" s="38">
        <f t="shared" si="11"/>
        <v>52000.103609999976</v>
      </c>
      <c r="BH55" s="38">
        <f t="shared" si="11"/>
        <v>52044.789509999981</v>
      </c>
      <c r="BI55" s="38">
        <f t="shared" si="11"/>
        <v>52796.700809999988</v>
      </c>
      <c r="BJ55" s="38">
        <f t="shared" si="11"/>
        <v>55192.200839999983</v>
      </c>
      <c r="BK55" s="38">
        <f>$G55*BK26</f>
        <v>56533.785209999987</v>
      </c>
      <c r="BL55" s="38">
        <f>$G55*BL26</f>
        <v>57631.508549999984</v>
      </c>
      <c r="BM55" s="38">
        <f>$G55*BM26</f>
        <v>58756.999139999985</v>
      </c>
      <c r="BN55" s="38">
        <f>$G55*BN26</f>
        <v>59907.054059999988</v>
      </c>
    </row>
    <row r="56" spans="1:66" s="54" customFormat="1" x14ac:dyDescent="0.35">
      <c r="B56" s="245" t="s">
        <v>289</v>
      </c>
      <c r="C56" s="129"/>
      <c r="D56" s="156">
        <v>0.75</v>
      </c>
      <c r="E56" s="156">
        <v>0.41</v>
      </c>
      <c r="F56" s="91">
        <v>0.5</v>
      </c>
      <c r="G56" s="266">
        <f t="shared" si="9"/>
        <v>0.15375</v>
      </c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</row>
    <row r="57" spans="1:66" s="93" customFormat="1" x14ac:dyDescent="0.35">
      <c r="B57" s="248" t="s">
        <v>300</v>
      </c>
      <c r="C57" s="257"/>
      <c r="D57" s="258">
        <v>0.8</v>
      </c>
      <c r="E57" s="258">
        <v>0.41</v>
      </c>
      <c r="F57" s="210">
        <v>0.5</v>
      </c>
      <c r="G57" s="259">
        <f t="shared" si="9"/>
        <v>0.16400000000000001</v>
      </c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</row>
    <row r="58" spans="1:66" s="54" customFormat="1" x14ac:dyDescent="0.35">
      <c r="B58" s="245" t="s">
        <v>301</v>
      </c>
      <c r="C58" s="129"/>
      <c r="D58" s="156">
        <v>0.5</v>
      </c>
      <c r="E58" s="156">
        <v>0.41</v>
      </c>
      <c r="F58" s="91">
        <v>0.5</v>
      </c>
      <c r="G58" s="266">
        <f t="shared" si="9"/>
        <v>0.10249999999999999</v>
      </c>
      <c r="H58" s="25">
        <f t="shared" ref="H58:BJ58" si="12">$G58*H32</f>
        <v>3291.5291999999999</v>
      </c>
      <c r="I58" s="25">
        <f t="shared" si="12"/>
        <v>3511.4531999999999</v>
      </c>
      <c r="J58" s="25">
        <f t="shared" si="12"/>
        <v>3694.7231999999999</v>
      </c>
      <c r="K58" s="25">
        <f t="shared" si="12"/>
        <v>3877.9931999999999</v>
      </c>
      <c r="L58" s="25">
        <f t="shared" si="12"/>
        <v>3987.9552000000003</v>
      </c>
      <c r="M58" s="25">
        <f t="shared" si="12"/>
        <v>4097.9171999999999</v>
      </c>
      <c r="N58" s="25">
        <f t="shared" si="12"/>
        <v>4207.8792000000003</v>
      </c>
      <c r="O58" s="25">
        <f t="shared" si="12"/>
        <v>4317.8411999999998</v>
      </c>
      <c r="P58" s="25">
        <f t="shared" si="12"/>
        <v>4105.2480000000005</v>
      </c>
      <c r="Q58" s="25">
        <f t="shared" si="12"/>
        <v>4259.1948000000011</v>
      </c>
      <c r="R58" s="25">
        <f t="shared" si="12"/>
        <v>4457.1264000000001</v>
      </c>
      <c r="S58" s="25">
        <f t="shared" si="12"/>
        <v>4548.7614000000003</v>
      </c>
      <c r="T58" s="25">
        <f t="shared" si="12"/>
        <v>4699.0428000000002</v>
      </c>
      <c r="U58" s="25">
        <f t="shared" si="12"/>
        <v>4885.9782000000005</v>
      </c>
      <c r="V58" s="25">
        <f t="shared" si="12"/>
        <v>5032.5942000000005</v>
      </c>
      <c r="W58" s="25">
        <f t="shared" si="12"/>
        <v>5131.5599999999995</v>
      </c>
      <c r="X58" s="25">
        <f t="shared" si="12"/>
        <v>5212.1988000000001</v>
      </c>
      <c r="Y58" s="25">
        <f t="shared" si="12"/>
        <v>5065.5827999999992</v>
      </c>
      <c r="Z58" s="25">
        <f t="shared" si="12"/>
        <v>5080.2443999999987</v>
      </c>
      <c r="AA58" s="25">
        <f t="shared" si="12"/>
        <v>5549.4155999999994</v>
      </c>
      <c r="AB58" s="25">
        <f t="shared" si="12"/>
        <v>5714.3585999999996</v>
      </c>
      <c r="AC58" s="25">
        <f t="shared" si="12"/>
        <v>5871.9708000000001</v>
      </c>
      <c r="AD58" s="25">
        <f t="shared" si="12"/>
        <v>6051.5754000000006</v>
      </c>
      <c r="AE58" s="25">
        <f t="shared" si="12"/>
        <v>6209.1876000000002</v>
      </c>
      <c r="AF58" s="25">
        <f t="shared" si="12"/>
        <v>6418.1153999999997</v>
      </c>
      <c r="AG58" s="25">
        <f t="shared" si="12"/>
        <v>6440.1078000000007</v>
      </c>
      <c r="AH58" s="25">
        <f t="shared" si="12"/>
        <v>6132.2141999999994</v>
      </c>
      <c r="AI58" s="25">
        <f t="shared" si="12"/>
        <v>6561.0659999999998</v>
      </c>
      <c r="AJ58" s="25">
        <f t="shared" si="12"/>
        <v>6608.7161999999998</v>
      </c>
      <c r="AK58" s="25">
        <f t="shared" si="12"/>
        <v>6817.4973839999993</v>
      </c>
      <c r="AL58" s="25">
        <f t="shared" si="12"/>
        <v>7541.8903860000009</v>
      </c>
      <c r="AM58" s="25">
        <f t="shared" si="12"/>
        <v>7721.7515640000001</v>
      </c>
      <c r="AN58" s="25">
        <f t="shared" si="12"/>
        <v>7899.4135019999994</v>
      </c>
      <c r="AO58" s="25">
        <f t="shared" si="12"/>
        <v>8087.0086739999997</v>
      </c>
      <c r="AP58" s="25">
        <f t="shared" si="12"/>
        <v>5677.557984</v>
      </c>
      <c r="AQ58" s="25">
        <f t="shared" si="12"/>
        <v>6440.7675720000007</v>
      </c>
      <c r="AR58" s="25">
        <f t="shared" si="12"/>
        <v>6601.4587080000001</v>
      </c>
      <c r="AS58" s="25">
        <f t="shared" si="12"/>
        <v>6766.2550919999994</v>
      </c>
      <c r="AT58" s="25">
        <f t="shared" si="12"/>
        <v>6509.7503999999999</v>
      </c>
      <c r="AU58" s="25">
        <f t="shared" si="12"/>
        <v>6273.0755220000001</v>
      </c>
      <c r="AV58" s="25">
        <f t="shared" si="12"/>
        <v>6056.2671119999995</v>
      </c>
      <c r="AW58" s="25">
        <f t="shared" si="12"/>
        <v>5858.0422800000006</v>
      </c>
      <c r="AX58" s="25">
        <f t="shared" si="12"/>
        <v>5939.4141599999994</v>
      </c>
      <c r="AY58" s="25">
        <f t="shared" si="12"/>
        <v>6388.4256599999999</v>
      </c>
      <c r="AZ58" s="25">
        <f t="shared" si="12"/>
        <v>6106.1898599999995</v>
      </c>
      <c r="BA58" s="25">
        <f t="shared" si="12"/>
        <v>6191.9602199999999</v>
      </c>
      <c r="BB58" s="25">
        <f t="shared" si="12"/>
        <v>6289.4598600000008</v>
      </c>
      <c r="BC58" s="25">
        <f t="shared" si="12"/>
        <v>6325.7473200000004</v>
      </c>
      <c r="BD58" s="25">
        <f t="shared" si="12"/>
        <v>6458.9846100000004</v>
      </c>
      <c r="BE58" s="25">
        <f t="shared" si="12"/>
        <v>6561.5425020000002</v>
      </c>
      <c r="BF58" s="25">
        <f t="shared" si="12"/>
        <v>11134.312272000001</v>
      </c>
      <c r="BG58" s="25">
        <f t="shared" si="12"/>
        <v>11535.673572000002</v>
      </c>
      <c r="BH58" s="25">
        <f t="shared" si="12"/>
        <v>11638.671311999999</v>
      </c>
      <c r="BI58" s="25">
        <f t="shared" si="12"/>
        <v>11742.878634000001</v>
      </c>
      <c r="BJ58" s="25">
        <f t="shared" si="12"/>
        <v>11763.991338</v>
      </c>
      <c r="BK58" s="25">
        <f>$G58*BK32</f>
        <v>11816.516519999999</v>
      </c>
      <c r="BL58" s="25">
        <f>$G58*BL32</f>
        <v>12016.610706000001</v>
      </c>
      <c r="BM58" s="25">
        <f>$G58*BM32</f>
        <v>12186.978498</v>
      </c>
      <c r="BN58" s="25">
        <f>$G58*BN32</f>
        <v>12380.621579999999</v>
      </c>
    </row>
    <row r="59" spans="1:66" x14ac:dyDescent="0.35">
      <c r="B59" s="137" t="s">
        <v>316</v>
      </c>
      <c r="C59" s="129"/>
      <c r="D59" s="156">
        <v>0.9</v>
      </c>
      <c r="E59" s="156">
        <v>0.41</v>
      </c>
      <c r="F59" s="53">
        <v>0.5</v>
      </c>
      <c r="G59" s="197">
        <f t="shared" si="9"/>
        <v>0.1845</v>
      </c>
      <c r="H59" s="25">
        <f t="shared" ref="H59:BJ59" si="13">$G59*H39</f>
        <v>1032.1225200000001</v>
      </c>
      <c r="I59" s="25">
        <f t="shared" si="13"/>
        <v>1032.1225200000001</v>
      </c>
      <c r="J59" s="25">
        <f t="shared" si="13"/>
        <v>1032.1225200000001</v>
      </c>
      <c r="K59" s="25">
        <f t="shared" si="13"/>
        <v>1032.1225200000001</v>
      </c>
      <c r="L59" s="25">
        <f t="shared" si="13"/>
        <v>1032.1225200000001</v>
      </c>
      <c r="M59" s="25">
        <f t="shared" si="13"/>
        <v>1163.4865200000002</v>
      </c>
      <c r="N59" s="25">
        <f t="shared" si="13"/>
        <v>1242.3639600000001</v>
      </c>
      <c r="O59" s="25">
        <f t="shared" si="13"/>
        <v>1276.5186000000001</v>
      </c>
      <c r="P59" s="25">
        <f t="shared" si="13"/>
        <v>1158.61941</v>
      </c>
      <c r="Q59" s="25">
        <f t="shared" si="13"/>
        <v>1170.11376</v>
      </c>
      <c r="R59" s="25">
        <f t="shared" si="13"/>
        <v>1216.0911600000002</v>
      </c>
      <c r="S59" s="25">
        <f t="shared" si="13"/>
        <v>1242.423</v>
      </c>
      <c r="T59" s="25">
        <f t="shared" si="13"/>
        <v>1288.4004000000002</v>
      </c>
      <c r="U59" s="25">
        <f t="shared" si="13"/>
        <v>1275.2639999999999</v>
      </c>
      <c r="V59" s="25">
        <f t="shared" si="13"/>
        <v>1321.32996</v>
      </c>
      <c r="W59" s="25">
        <f t="shared" si="13"/>
        <v>1341.0345600000003</v>
      </c>
      <c r="X59" s="25">
        <f t="shared" si="13"/>
        <v>1314.7617600000001</v>
      </c>
      <c r="Y59" s="25">
        <f t="shared" si="13"/>
        <v>1314.7617600000001</v>
      </c>
      <c r="Z59" s="25">
        <f t="shared" si="13"/>
        <v>1229.3751600000001</v>
      </c>
      <c r="AA59" s="25">
        <f t="shared" si="13"/>
        <v>1235.9433600000002</v>
      </c>
      <c r="AB59" s="25">
        <f t="shared" si="13"/>
        <v>1281.92076</v>
      </c>
      <c r="AC59" s="25">
        <f t="shared" si="13"/>
        <v>1295.0571600000001</v>
      </c>
      <c r="AD59" s="25">
        <f t="shared" si="13"/>
        <v>1334.4663600000001</v>
      </c>
      <c r="AE59" s="25">
        <f t="shared" si="13"/>
        <v>1321.32996</v>
      </c>
      <c r="AF59" s="25">
        <f t="shared" si="13"/>
        <v>1341.0936000000002</v>
      </c>
      <c r="AG59" s="25">
        <f t="shared" si="13"/>
        <v>1346.34816</v>
      </c>
      <c r="AH59" s="25">
        <f t="shared" si="13"/>
        <v>1341.0936000000002</v>
      </c>
      <c r="AI59" s="25">
        <f t="shared" si="13"/>
        <v>1393.6982400000002</v>
      </c>
      <c r="AJ59" s="25">
        <f t="shared" si="13"/>
        <v>1406.83464</v>
      </c>
      <c r="AK59" s="25">
        <f t="shared" si="13"/>
        <v>1527.4076040000002</v>
      </c>
      <c r="AL59" s="25">
        <f t="shared" si="13"/>
        <v>1474.4907899999998</v>
      </c>
      <c r="AM59" s="25">
        <f t="shared" si="13"/>
        <v>1361.6824715999999</v>
      </c>
      <c r="AN59" s="25">
        <f t="shared" si="13"/>
        <v>1396.3346712</v>
      </c>
      <c r="AO59" s="25">
        <f t="shared" si="13"/>
        <v>1498.649958</v>
      </c>
      <c r="AP59" s="25">
        <f t="shared" si="13"/>
        <v>1602.2824272</v>
      </c>
      <c r="AQ59" s="25">
        <f t="shared" si="13"/>
        <v>1513.8793260000002</v>
      </c>
      <c r="AR59" s="25">
        <f t="shared" si="13"/>
        <v>1467.5178708000001</v>
      </c>
      <c r="AS59" s="25">
        <f t="shared" si="13"/>
        <v>1422.1688039999999</v>
      </c>
      <c r="AT59" s="25">
        <f t="shared" si="13"/>
        <v>1417.08546</v>
      </c>
      <c r="AU59" s="25">
        <f t="shared" si="13"/>
        <v>1509.21738</v>
      </c>
      <c r="AV59" s="25">
        <f t="shared" si="13"/>
        <v>1487.2937615999999</v>
      </c>
      <c r="AW59" s="25">
        <f t="shared" si="13"/>
        <v>1542.2316624</v>
      </c>
      <c r="AX59" s="25">
        <f t="shared" si="13"/>
        <v>1592.3944079999999</v>
      </c>
      <c r="AY59" s="25">
        <f t="shared" si="13"/>
        <v>1642.5477071999999</v>
      </c>
      <c r="AZ59" s="25">
        <f t="shared" si="13"/>
        <v>1693.324764</v>
      </c>
      <c r="BA59" s="25">
        <f t="shared" si="13"/>
        <v>1758.5282448</v>
      </c>
      <c r="BB59" s="25">
        <f t="shared" si="13"/>
        <v>1791.5664384000002</v>
      </c>
      <c r="BC59" s="25">
        <f t="shared" si="13"/>
        <v>1735.9448543999999</v>
      </c>
      <c r="BD59" s="25">
        <f t="shared" si="13"/>
        <v>1756.5911424000003</v>
      </c>
      <c r="BE59" s="25">
        <f t="shared" si="13"/>
        <v>5117.5048391999999</v>
      </c>
      <c r="BF59" s="25">
        <f t="shared" si="13"/>
        <v>5242.4525196000004</v>
      </c>
      <c r="BG59" s="25">
        <f t="shared" si="13"/>
        <v>4793.5818792</v>
      </c>
      <c r="BH59" s="25">
        <f t="shared" si="13"/>
        <v>3412.0962108000008</v>
      </c>
      <c r="BI59" s="25">
        <f t="shared" si="13"/>
        <v>2786.9523515999999</v>
      </c>
      <c r="BJ59" s="25">
        <f t="shared" si="13"/>
        <v>4036.0300452000006</v>
      </c>
      <c r="BK59" s="25">
        <f>$G59*BK39</f>
        <v>4276.7120664000004</v>
      </c>
      <c r="BL59" s="25">
        <f>$G59*BL39</f>
        <v>4421.9143044000002</v>
      </c>
      <c r="BM59" s="25">
        <f>$G59*BM39</f>
        <v>4556.4094907999997</v>
      </c>
      <c r="BN59" s="25">
        <f>$G59*BN39</f>
        <v>4702.1587344</v>
      </c>
    </row>
    <row r="60" spans="1:66" x14ac:dyDescent="0.35">
      <c r="B60" s="137" t="s">
        <v>302</v>
      </c>
      <c r="C60" s="129"/>
      <c r="D60" s="156">
        <v>0.9</v>
      </c>
      <c r="E60" s="156">
        <v>0.41</v>
      </c>
      <c r="F60" s="53">
        <v>0.5</v>
      </c>
      <c r="G60" s="197">
        <f t="shared" si="9"/>
        <v>0.1845</v>
      </c>
      <c r="H60" s="25">
        <f t="shared" ref="H60:BJ60" si="14">$G60*H48</f>
        <v>84092.27165189998</v>
      </c>
      <c r="I60" s="25">
        <f t="shared" si="14"/>
        <v>70456.308391124985</v>
      </c>
      <c r="J60" s="25">
        <f t="shared" si="14"/>
        <v>71053.603156124998</v>
      </c>
      <c r="K60" s="25">
        <f t="shared" si="14"/>
        <v>69321.016792124996</v>
      </c>
      <c r="L60" s="25">
        <f t="shared" si="14"/>
        <v>66874.810258124984</v>
      </c>
      <c r="M60" s="25">
        <f t="shared" si="14"/>
        <v>70264.697124600003</v>
      </c>
      <c r="N60" s="25">
        <f t="shared" si="14"/>
        <v>76601.695765049983</v>
      </c>
      <c r="O60" s="25">
        <f t="shared" si="14"/>
        <v>88543.648687499997</v>
      </c>
      <c r="P60" s="25">
        <f t="shared" si="14"/>
        <v>104591.06662499999</v>
      </c>
      <c r="Q60" s="25">
        <f t="shared" si="14"/>
        <v>111553.89736499998</v>
      </c>
      <c r="R60" s="25">
        <f t="shared" si="14"/>
        <v>110239.77213000001</v>
      </c>
      <c r="S60" s="25">
        <f t="shared" si="14"/>
        <v>112495.00234499997</v>
      </c>
      <c r="T60" s="25">
        <f t="shared" si="14"/>
        <v>118598.13227249999</v>
      </c>
      <c r="U60" s="25">
        <f t="shared" si="14"/>
        <v>118027.40919749999</v>
      </c>
      <c r="V60" s="25">
        <f t="shared" si="14"/>
        <v>118092.80798999999</v>
      </c>
      <c r="W60" s="25">
        <f t="shared" si="14"/>
        <v>119932.754535</v>
      </c>
      <c r="X60" s="25">
        <f t="shared" si="14"/>
        <v>118928.61144000001</v>
      </c>
      <c r="Y60" s="25">
        <f t="shared" si="14"/>
        <v>114299.21677499999</v>
      </c>
      <c r="Z60" s="25">
        <f t="shared" si="14"/>
        <v>106932.67290427498</v>
      </c>
      <c r="AA60" s="25">
        <f t="shared" si="14"/>
        <v>116704.25241074999</v>
      </c>
      <c r="AB60" s="25">
        <f t="shared" si="14"/>
        <v>116689.5960075</v>
      </c>
      <c r="AC60" s="25">
        <f t="shared" si="14"/>
        <v>136401.89795999997</v>
      </c>
      <c r="AD60" s="25">
        <f t="shared" si="14"/>
        <v>144252.53439750001</v>
      </c>
      <c r="AE60" s="25">
        <f t="shared" si="14"/>
        <v>146308.74796800001</v>
      </c>
      <c r="AF60" s="25">
        <f t="shared" si="14"/>
        <v>145922.06751749999</v>
      </c>
      <c r="AG60" s="25">
        <f t="shared" si="14"/>
        <v>148635.29822624999</v>
      </c>
      <c r="AH60" s="25">
        <f t="shared" si="14"/>
        <v>150980.63039999999</v>
      </c>
      <c r="AI60" s="25">
        <f t="shared" si="14"/>
        <v>151500.11966999999</v>
      </c>
      <c r="AJ60" s="25">
        <f t="shared" si="14"/>
        <v>164023.10052750001</v>
      </c>
      <c r="AK60" s="25">
        <f t="shared" si="14"/>
        <v>174412.0999575</v>
      </c>
      <c r="AL60" s="25">
        <f t="shared" si="14"/>
        <v>173835.49479187498</v>
      </c>
      <c r="AM60" s="25">
        <f t="shared" si="14"/>
        <v>177531.12734625</v>
      </c>
      <c r="AN60" s="25">
        <f t="shared" si="14"/>
        <v>190438.23904874999</v>
      </c>
      <c r="AO60" s="25">
        <f t="shared" si="14"/>
        <v>192434.308479</v>
      </c>
      <c r="AP60" s="25">
        <f t="shared" si="14"/>
        <v>138881.59808895001</v>
      </c>
      <c r="AQ60" s="25">
        <f t="shared" si="14"/>
        <v>133909.717347</v>
      </c>
      <c r="AR60" s="25">
        <f t="shared" si="14"/>
        <v>136944.64847340001</v>
      </c>
      <c r="AS60" s="25">
        <f t="shared" si="14"/>
        <v>139894.95004942498</v>
      </c>
      <c r="AT60" s="25">
        <f t="shared" si="14"/>
        <v>134946.29166749999</v>
      </c>
      <c r="AU60" s="25">
        <f t="shared" si="14"/>
        <v>131771.95405695002</v>
      </c>
      <c r="AV60" s="25">
        <f t="shared" si="14"/>
        <v>129788.06474474998</v>
      </c>
      <c r="AW60" s="25">
        <f t="shared" si="14"/>
        <v>128045.533839975</v>
      </c>
      <c r="AX60" s="25">
        <f t="shared" si="14"/>
        <v>130712.64926265</v>
      </c>
      <c r="AY60" s="25">
        <f t="shared" si="14"/>
        <v>134175.46450499998</v>
      </c>
      <c r="AZ60" s="25">
        <f t="shared" si="14"/>
        <v>137202.445351125</v>
      </c>
      <c r="BA60" s="25">
        <f t="shared" si="14"/>
        <v>148328.36988412502</v>
      </c>
      <c r="BB60" s="25">
        <f t="shared" si="14"/>
        <v>150512.33599627498</v>
      </c>
      <c r="BC60" s="25">
        <f t="shared" si="14"/>
        <v>152361.78017692501</v>
      </c>
      <c r="BD60" s="25">
        <f t="shared" si="14"/>
        <v>151186.46410732501</v>
      </c>
      <c r="BE60" s="25">
        <f t="shared" si="14"/>
        <v>157241.06042422497</v>
      </c>
      <c r="BF60" s="25">
        <f t="shared" si="14"/>
        <v>160321.80820499995</v>
      </c>
      <c r="BG60" s="25">
        <f t="shared" si="14"/>
        <v>165434.25358372496</v>
      </c>
      <c r="BH60" s="25">
        <f t="shared" si="14"/>
        <v>168432.15068009999</v>
      </c>
      <c r="BI60" s="25">
        <f t="shared" si="14"/>
        <v>171381.15312705</v>
      </c>
      <c r="BJ60" s="25">
        <f t="shared" si="14"/>
        <v>173039.03762737499</v>
      </c>
      <c r="BK60" s="25">
        <f>$G60*BK48</f>
        <v>139062.16668914998</v>
      </c>
      <c r="BL60" s="25">
        <f>$G60*BL48</f>
        <v>179376.08369355</v>
      </c>
      <c r="BM60" s="25">
        <f>$G60*BM48</f>
        <v>180347.28812347501</v>
      </c>
      <c r="BN60" s="25">
        <f>$G60*BN48</f>
        <v>183386.74239652499</v>
      </c>
    </row>
    <row r="61" spans="1:66" s="93" customFormat="1" x14ac:dyDescent="0.35">
      <c r="B61" s="248" t="s">
        <v>398</v>
      </c>
      <c r="C61" s="257"/>
      <c r="D61" s="258">
        <v>0.9</v>
      </c>
      <c r="E61" s="156">
        <v>0.41</v>
      </c>
      <c r="F61" s="210">
        <v>0.5</v>
      </c>
      <c r="G61" s="259">
        <f t="shared" si="9"/>
        <v>0.1845</v>
      </c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</row>
    <row r="62" spans="1:66" s="93" customFormat="1" x14ac:dyDescent="0.35">
      <c r="B62" s="248" t="s">
        <v>303</v>
      </c>
      <c r="C62" s="257"/>
      <c r="D62" s="258">
        <v>0.5</v>
      </c>
      <c r="E62" s="156">
        <v>0.41</v>
      </c>
      <c r="F62" s="210">
        <v>0.5</v>
      </c>
      <c r="G62" s="259">
        <f t="shared" si="9"/>
        <v>0.10249999999999999</v>
      </c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</row>
    <row r="63" spans="1:66" s="93" customFormat="1" x14ac:dyDescent="0.35">
      <c r="B63" s="248" t="s">
        <v>345</v>
      </c>
      <c r="C63" s="257"/>
      <c r="D63" s="258">
        <v>0.7</v>
      </c>
      <c r="E63" s="156">
        <v>0.41</v>
      </c>
      <c r="F63" s="210">
        <v>0.5</v>
      </c>
      <c r="G63" s="259">
        <f t="shared" si="9"/>
        <v>0.14349999999999999</v>
      </c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</row>
    <row r="64" spans="1:66" s="55" customFormat="1" x14ac:dyDescent="0.35">
      <c r="A64" s="176" t="s">
        <v>375</v>
      </c>
      <c r="C64" s="159"/>
      <c r="D64" s="160"/>
      <c r="E64" s="161"/>
      <c r="F64" s="162"/>
      <c r="G64" s="199"/>
      <c r="H64" s="58">
        <f>SUM(H53:H63)</f>
        <v>638273.21178708004</v>
      </c>
      <c r="I64" s="58">
        <f t="shared" ref="I64:BM64" si="15">SUM(I53:I63)</f>
        <v>634615.48355599493</v>
      </c>
      <c r="J64" s="58">
        <f t="shared" si="15"/>
        <v>631086.79301299481</v>
      </c>
      <c r="K64" s="58">
        <f t="shared" si="15"/>
        <v>642894.41117302491</v>
      </c>
      <c r="L64" s="58">
        <f t="shared" si="15"/>
        <v>657673.78307524486</v>
      </c>
      <c r="M64" s="58">
        <f t="shared" si="15"/>
        <v>668647.38209646009</v>
      </c>
      <c r="N64" s="58">
        <f t="shared" si="15"/>
        <v>690039.4572522901</v>
      </c>
      <c r="O64" s="58">
        <f t="shared" si="15"/>
        <v>725366.28482549998</v>
      </c>
      <c r="P64" s="58">
        <f t="shared" si="15"/>
        <v>751737.27941550012</v>
      </c>
      <c r="Q64" s="58">
        <f t="shared" si="15"/>
        <v>786002.51117550011</v>
      </c>
      <c r="R64" s="58">
        <f t="shared" si="15"/>
        <v>784492.75677750004</v>
      </c>
      <c r="S64" s="58">
        <f t="shared" si="15"/>
        <v>807404.86467749986</v>
      </c>
      <c r="T64" s="58">
        <f t="shared" si="15"/>
        <v>839114.76055200014</v>
      </c>
      <c r="U64" s="58">
        <f t="shared" si="15"/>
        <v>866658.27313380002</v>
      </c>
      <c r="V64" s="58">
        <f t="shared" si="15"/>
        <v>890035.72524870024</v>
      </c>
      <c r="W64" s="58">
        <f t="shared" si="15"/>
        <v>898466.76770250022</v>
      </c>
      <c r="X64" s="58">
        <f t="shared" si="15"/>
        <v>909885.68149500014</v>
      </c>
      <c r="Y64" s="58">
        <f t="shared" si="15"/>
        <v>881826.95285999996</v>
      </c>
      <c r="Z64" s="58">
        <f t="shared" si="15"/>
        <v>931788.42487927503</v>
      </c>
      <c r="AA64" s="58">
        <f t="shared" si="15"/>
        <v>976920.7906882501</v>
      </c>
      <c r="AB64" s="58">
        <f t="shared" si="15"/>
        <v>990092.11251000001</v>
      </c>
      <c r="AC64" s="58">
        <f t="shared" si="15"/>
        <v>1069756.1060835002</v>
      </c>
      <c r="AD64" s="58">
        <f t="shared" si="15"/>
        <v>1106032.6000369501</v>
      </c>
      <c r="AE64" s="58">
        <f t="shared" si="15"/>
        <v>1145004.0582705</v>
      </c>
      <c r="AF64" s="58">
        <f t="shared" si="15"/>
        <v>1188855.5442899999</v>
      </c>
      <c r="AG64" s="58">
        <f t="shared" si="15"/>
        <v>1232566.6359262504</v>
      </c>
      <c r="AH64" s="58">
        <f t="shared" si="15"/>
        <v>1277639.8080374997</v>
      </c>
      <c r="AI64" s="58">
        <f t="shared" si="15"/>
        <v>1323902.2651500001</v>
      </c>
      <c r="AJ64" s="58">
        <f t="shared" si="15"/>
        <v>1382472.6812849999</v>
      </c>
      <c r="AK64" s="58">
        <f t="shared" si="15"/>
        <v>1454167.2268293002</v>
      </c>
      <c r="AL64" s="58">
        <f t="shared" si="15"/>
        <v>1463360.6980148249</v>
      </c>
      <c r="AM64" s="58">
        <f t="shared" si="15"/>
        <v>1497467.3992107001</v>
      </c>
      <c r="AN64" s="58">
        <f t="shared" si="15"/>
        <v>1488712.6219130999</v>
      </c>
      <c r="AO64" s="58">
        <f t="shared" si="15"/>
        <v>1511050.666218</v>
      </c>
      <c r="AP64" s="58">
        <f t="shared" si="15"/>
        <v>1335263.0568976502</v>
      </c>
      <c r="AQ64" s="58">
        <f t="shared" si="15"/>
        <v>1344520.5469971003</v>
      </c>
      <c r="AR64" s="58">
        <f t="shared" si="15"/>
        <v>1292723.0114905501</v>
      </c>
      <c r="AS64" s="58">
        <f t="shared" si="15"/>
        <v>1346921.7900354748</v>
      </c>
      <c r="AT64" s="58">
        <f t="shared" si="15"/>
        <v>1309140.1049625</v>
      </c>
      <c r="AU64" s="58">
        <f t="shared" si="15"/>
        <v>1278016.0747114501</v>
      </c>
      <c r="AV64" s="58">
        <f t="shared" si="15"/>
        <v>1243623.11754975</v>
      </c>
      <c r="AW64" s="58">
        <f t="shared" si="15"/>
        <v>1214426.042749125</v>
      </c>
      <c r="AX64" s="58">
        <f t="shared" si="15"/>
        <v>1218751.8579376496</v>
      </c>
      <c r="AY64" s="58">
        <f t="shared" si="15"/>
        <v>1223691.8419752</v>
      </c>
      <c r="AZ64" s="58">
        <f t="shared" si="15"/>
        <v>1228385.2018338749</v>
      </c>
      <c r="BA64" s="58">
        <f t="shared" si="15"/>
        <v>1241085.2202629247</v>
      </c>
      <c r="BB64" s="58">
        <f t="shared" si="15"/>
        <v>1250728.1432361749</v>
      </c>
      <c r="BC64" s="58">
        <f t="shared" si="15"/>
        <v>1256980.074295575</v>
      </c>
      <c r="BD64" s="58">
        <f t="shared" si="15"/>
        <v>1260285.7471794749</v>
      </c>
      <c r="BE64" s="58">
        <f t="shared" si="15"/>
        <v>1276354.8947274752</v>
      </c>
      <c r="BF64" s="58">
        <f t="shared" si="15"/>
        <v>1284366.7091564999</v>
      </c>
      <c r="BG64" s="58">
        <f t="shared" si="15"/>
        <v>2382748.0465217256</v>
      </c>
      <c r="BH64" s="58">
        <f t="shared" si="15"/>
        <v>2473890.3614148009</v>
      </c>
      <c r="BI64" s="58">
        <f t="shared" si="15"/>
        <v>2576637.1965438002</v>
      </c>
      <c r="BJ64" s="58">
        <f t="shared" si="15"/>
        <v>2591409.1604616754</v>
      </c>
      <c r="BK64" s="58">
        <f t="shared" si="15"/>
        <v>2590822.0837218002</v>
      </c>
      <c r="BL64" s="58">
        <f t="shared" si="15"/>
        <v>2805451.2243523495</v>
      </c>
      <c r="BM64" s="58">
        <f t="shared" si="15"/>
        <v>2884550.1974352752</v>
      </c>
      <c r="BN64" s="58">
        <f>SUM(BN53:BN63)</f>
        <v>2962136.0422947747</v>
      </c>
    </row>
    <row r="65" spans="8:66" x14ac:dyDescent="0.35">
      <c r="H65" s="25"/>
      <c r="I65" s="25"/>
      <c r="J65" s="25"/>
      <c r="K65" s="25"/>
      <c r="L65" s="25"/>
      <c r="M65" s="25"/>
      <c r="N65" s="80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</row>
    <row r="66" spans="8:66" x14ac:dyDescent="0.35">
      <c r="H66" s="25"/>
      <c r="I66" s="25"/>
      <c r="J66" s="25"/>
      <c r="K66" s="25"/>
      <c r="L66" s="25"/>
      <c r="M66" s="25"/>
      <c r="N66" s="80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7666-5148-4859-A989-993546C02CAF}">
  <sheetPr>
    <tabColor theme="9" tint="0.79998168889431442"/>
  </sheetPr>
  <dimension ref="A1:BN44"/>
  <sheetViews>
    <sheetView zoomScale="85" zoomScaleNormal="85" workbookViewId="0">
      <selection activeCell="G1" sqref="G1"/>
    </sheetView>
  </sheetViews>
  <sheetFormatPr defaultRowHeight="14.5" x14ac:dyDescent="0.35"/>
  <cols>
    <col min="1" max="1" width="8.7265625" style="52"/>
    <col min="2" max="2" width="30.1796875" style="52" bestFit="1" customWidth="1"/>
    <col min="3" max="3" width="10" style="52" bestFit="1" customWidth="1"/>
    <col min="4" max="4" width="30.1796875" style="18" bestFit="1" customWidth="1"/>
    <col min="5" max="63" width="9.6328125" style="52" customWidth="1"/>
    <col min="64" max="66" width="10.54296875" style="52" bestFit="1" customWidth="1"/>
    <col min="67" max="259" width="8.7265625" style="52"/>
    <col min="260" max="260" width="35.7265625" style="52" bestFit="1" customWidth="1"/>
    <col min="261" max="515" width="8.7265625" style="52"/>
    <col min="516" max="516" width="35.7265625" style="52" bestFit="1" customWidth="1"/>
    <col min="517" max="771" width="8.7265625" style="52"/>
    <col min="772" max="772" width="35.7265625" style="52" bestFit="1" customWidth="1"/>
    <col min="773" max="1027" width="8.7265625" style="52"/>
    <col min="1028" max="1028" width="35.7265625" style="52" bestFit="1" customWidth="1"/>
    <col min="1029" max="1283" width="8.7265625" style="52"/>
    <col min="1284" max="1284" width="35.7265625" style="52" bestFit="1" customWidth="1"/>
    <col min="1285" max="1539" width="8.7265625" style="52"/>
    <col min="1540" max="1540" width="35.7265625" style="52" bestFit="1" customWidth="1"/>
    <col min="1541" max="1795" width="8.7265625" style="52"/>
    <col min="1796" max="1796" width="35.7265625" style="52" bestFit="1" customWidth="1"/>
    <col min="1797" max="2051" width="8.7265625" style="52"/>
    <col min="2052" max="2052" width="35.7265625" style="52" bestFit="1" customWidth="1"/>
    <col min="2053" max="2307" width="8.7265625" style="52"/>
    <col min="2308" max="2308" width="35.7265625" style="52" bestFit="1" customWidth="1"/>
    <col min="2309" max="2563" width="8.7265625" style="52"/>
    <col min="2564" max="2564" width="35.7265625" style="52" bestFit="1" customWidth="1"/>
    <col min="2565" max="2819" width="8.7265625" style="52"/>
    <col min="2820" max="2820" width="35.7265625" style="52" bestFit="1" customWidth="1"/>
    <col min="2821" max="3075" width="8.7265625" style="52"/>
    <col min="3076" max="3076" width="35.7265625" style="52" bestFit="1" customWidth="1"/>
    <col min="3077" max="3331" width="8.7265625" style="52"/>
    <col min="3332" max="3332" width="35.7265625" style="52" bestFit="1" customWidth="1"/>
    <col min="3333" max="3587" width="8.7265625" style="52"/>
    <col min="3588" max="3588" width="35.7265625" style="52" bestFit="1" customWidth="1"/>
    <col min="3589" max="3843" width="8.7265625" style="52"/>
    <col min="3844" max="3844" width="35.7265625" style="52" bestFit="1" customWidth="1"/>
    <col min="3845" max="4099" width="8.7265625" style="52"/>
    <col min="4100" max="4100" width="35.7265625" style="52" bestFit="1" customWidth="1"/>
    <col min="4101" max="4355" width="8.7265625" style="52"/>
    <col min="4356" max="4356" width="35.7265625" style="52" bestFit="1" customWidth="1"/>
    <col min="4357" max="4611" width="8.7265625" style="52"/>
    <col min="4612" max="4612" width="35.7265625" style="52" bestFit="1" customWidth="1"/>
    <col min="4613" max="4867" width="8.7265625" style="52"/>
    <col min="4868" max="4868" width="35.7265625" style="52" bestFit="1" customWidth="1"/>
    <col min="4869" max="5123" width="8.7265625" style="52"/>
    <col min="5124" max="5124" width="35.7265625" style="52" bestFit="1" customWidth="1"/>
    <col min="5125" max="5379" width="8.7265625" style="52"/>
    <col min="5380" max="5380" width="35.7265625" style="52" bestFit="1" customWidth="1"/>
    <col min="5381" max="5635" width="8.7265625" style="52"/>
    <col min="5636" max="5636" width="35.7265625" style="52" bestFit="1" customWidth="1"/>
    <col min="5637" max="5891" width="8.7265625" style="52"/>
    <col min="5892" max="5892" width="35.7265625" style="52" bestFit="1" customWidth="1"/>
    <col min="5893" max="6147" width="8.7265625" style="52"/>
    <col min="6148" max="6148" width="35.7265625" style="52" bestFit="1" customWidth="1"/>
    <col min="6149" max="6403" width="8.7265625" style="52"/>
    <col min="6404" max="6404" width="35.7265625" style="52" bestFit="1" customWidth="1"/>
    <col min="6405" max="6659" width="8.7265625" style="52"/>
    <col min="6660" max="6660" width="35.7265625" style="52" bestFit="1" customWidth="1"/>
    <col min="6661" max="6915" width="8.7265625" style="52"/>
    <col min="6916" max="6916" width="35.7265625" style="52" bestFit="1" customWidth="1"/>
    <col min="6917" max="7171" width="8.7265625" style="52"/>
    <col min="7172" max="7172" width="35.7265625" style="52" bestFit="1" customWidth="1"/>
    <col min="7173" max="7427" width="8.7265625" style="52"/>
    <col min="7428" max="7428" width="35.7265625" style="52" bestFit="1" customWidth="1"/>
    <col min="7429" max="7683" width="8.7265625" style="52"/>
    <col min="7684" max="7684" width="35.7265625" style="52" bestFit="1" customWidth="1"/>
    <col min="7685" max="7939" width="8.7265625" style="52"/>
    <col min="7940" max="7940" width="35.7265625" style="52" bestFit="1" customWidth="1"/>
    <col min="7941" max="8195" width="8.7265625" style="52"/>
    <col min="8196" max="8196" width="35.7265625" style="52" bestFit="1" customWidth="1"/>
    <col min="8197" max="8451" width="8.7265625" style="52"/>
    <col min="8452" max="8452" width="35.7265625" style="52" bestFit="1" customWidth="1"/>
    <col min="8453" max="8707" width="8.7265625" style="52"/>
    <col min="8708" max="8708" width="35.7265625" style="52" bestFit="1" customWidth="1"/>
    <col min="8709" max="8963" width="8.7265625" style="52"/>
    <col min="8964" max="8964" width="35.7265625" style="52" bestFit="1" customWidth="1"/>
    <col min="8965" max="9219" width="8.7265625" style="52"/>
    <col min="9220" max="9220" width="35.7265625" style="52" bestFit="1" customWidth="1"/>
    <col min="9221" max="9475" width="8.7265625" style="52"/>
    <col min="9476" max="9476" width="35.7265625" style="52" bestFit="1" customWidth="1"/>
    <col min="9477" max="9731" width="8.7265625" style="52"/>
    <col min="9732" max="9732" width="35.7265625" style="52" bestFit="1" customWidth="1"/>
    <col min="9733" max="9987" width="8.7265625" style="52"/>
    <col min="9988" max="9988" width="35.7265625" style="52" bestFit="1" customWidth="1"/>
    <col min="9989" max="10243" width="8.7265625" style="52"/>
    <col min="10244" max="10244" width="35.7265625" style="52" bestFit="1" customWidth="1"/>
    <col min="10245" max="10499" width="8.7265625" style="52"/>
    <col min="10500" max="10500" width="35.7265625" style="52" bestFit="1" customWidth="1"/>
    <col min="10501" max="10755" width="8.7265625" style="52"/>
    <col min="10756" max="10756" width="35.7265625" style="52" bestFit="1" customWidth="1"/>
    <col min="10757" max="11011" width="8.7265625" style="52"/>
    <col min="11012" max="11012" width="35.7265625" style="52" bestFit="1" customWidth="1"/>
    <col min="11013" max="11267" width="8.7265625" style="52"/>
    <col min="11268" max="11268" width="35.7265625" style="52" bestFit="1" customWidth="1"/>
    <col min="11269" max="11523" width="8.7265625" style="52"/>
    <col min="11524" max="11524" width="35.7265625" style="52" bestFit="1" customWidth="1"/>
    <col min="11525" max="11779" width="8.7265625" style="52"/>
    <col min="11780" max="11780" width="35.7265625" style="52" bestFit="1" customWidth="1"/>
    <col min="11781" max="12035" width="8.7265625" style="52"/>
    <col min="12036" max="12036" width="35.7265625" style="52" bestFit="1" customWidth="1"/>
    <col min="12037" max="12291" width="8.7265625" style="52"/>
    <col min="12292" max="12292" width="35.7265625" style="52" bestFit="1" customWidth="1"/>
    <col min="12293" max="12547" width="8.7265625" style="52"/>
    <col min="12548" max="12548" width="35.7265625" style="52" bestFit="1" customWidth="1"/>
    <col min="12549" max="12803" width="8.7265625" style="52"/>
    <col min="12804" max="12804" width="35.7265625" style="52" bestFit="1" customWidth="1"/>
    <col min="12805" max="13059" width="8.7265625" style="52"/>
    <col min="13060" max="13060" width="35.7265625" style="52" bestFit="1" customWidth="1"/>
    <col min="13061" max="13315" width="8.7265625" style="52"/>
    <col min="13316" max="13316" width="35.7265625" style="52" bestFit="1" customWidth="1"/>
    <col min="13317" max="13571" width="8.7265625" style="52"/>
    <col min="13572" max="13572" width="35.7265625" style="52" bestFit="1" customWidth="1"/>
    <col min="13573" max="13827" width="8.7265625" style="52"/>
    <col min="13828" max="13828" width="35.7265625" style="52" bestFit="1" customWidth="1"/>
    <col min="13829" max="14083" width="8.7265625" style="52"/>
    <col min="14084" max="14084" width="35.7265625" style="52" bestFit="1" customWidth="1"/>
    <col min="14085" max="14339" width="8.7265625" style="52"/>
    <col min="14340" max="14340" width="35.7265625" style="52" bestFit="1" customWidth="1"/>
    <col min="14341" max="14595" width="8.7265625" style="52"/>
    <col min="14596" max="14596" width="35.7265625" style="52" bestFit="1" customWidth="1"/>
    <col min="14597" max="14851" width="8.7265625" style="52"/>
    <col min="14852" max="14852" width="35.7265625" style="52" bestFit="1" customWidth="1"/>
    <col min="14853" max="15107" width="8.7265625" style="52"/>
    <col min="15108" max="15108" width="35.7265625" style="52" bestFit="1" customWidth="1"/>
    <col min="15109" max="15363" width="8.7265625" style="52"/>
    <col min="15364" max="15364" width="35.7265625" style="52" bestFit="1" customWidth="1"/>
    <col min="15365" max="15619" width="8.7265625" style="52"/>
    <col min="15620" max="15620" width="35.7265625" style="52" bestFit="1" customWidth="1"/>
    <col min="15621" max="15875" width="8.7265625" style="52"/>
    <col min="15876" max="15876" width="35.7265625" style="52" bestFit="1" customWidth="1"/>
    <col min="15877" max="16131" width="8.7265625" style="52"/>
    <col min="16132" max="16132" width="35.7265625" style="52" bestFit="1" customWidth="1"/>
    <col min="16133" max="16384" width="8.7265625" style="52"/>
  </cols>
  <sheetData>
    <row r="1" spans="1:66" s="29" customFormat="1" x14ac:dyDescent="0.35">
      <c r="G1" s="255"/>
      <c r="H1" s="256">
        <v>1961</v>
      </c>
      <c r="I1" s="256">
        <v>1962</v>
      </c>
      <c r="J1" s="256">
        <v>1963</v>
      </c>
      <c r="K1" s="256">
        <v>1964</v>
      </c>
      <c r="L1" s="256">
        <v>1965</v>
      </c>
      <c r="M1" s="256">
        <v>1966</v>
      </c>
      <c r="N1" s="256">
        <v>1967</v>
      </c>
      <c r="O1" s="256">
        <v>1968</v>
      </c>
      <c r="P1" s="256">
        <v>1969</v>
      </c>
      <c r="Q1" s="256">
        <v>1970</v>
      </c>
      <c r="R1" s="256">
        <v>1971</v>
      </c>
      <c r="S1" s="256">
        <v>1972</v>
      </c>
      <c r="T1" s="256">
        <v>1973</v>
      </c>
      <c r="U1" s="256">
        <v>1974</v>
      </c>
      <c r="V1" s="256">
        <v>1975</v>
      </c>
      <c r="W1" s="256">
        <v>1976</v>
      </c>
      <c r="X1" s="256">
        <v>1977</v>
      </c>
      <c r="Y1" s="256">
        <v>1978</v>
      </c>
      <c r="Z1" s="256">
        <v>1979</v>
      </c>
      <c r="AA1" s="256">
        <v>1980</v>
      </c>
      <c r="AB1" s="256">
        <v>1981</v>
      </c>
      <c r="AC1" s="256">
        <v>1982</v>
      </c>
      <c r="AD1" s="256">
        <v>1983</v>
      </c>
      <c r="AE1" s="256">
        <v>1984</v>
      </c>
      <c r="AF1" s="256">
        <v>1985</v>
      </c>
      <c r="AG1" s="256">
        <v>1986</v>
      </c>
      <c r="AH1" s="256">
        <v>1987</v>
      </c>
      <c r="AI1" s="256">
        <v>1988</v>
      </c>
      <c r="AJ1" s="256">
        <v>1989</v>
      </c>
      <c r="AK1" s="256">
        <v>1990</v>
      </c>
      <c r="AL1" s="256">
        <v>1991</v>
      </c>
      <c r="AM1" s="256">
        <v>1992</v>
      </c>
      <c r="AN1" s="256">
        <v>1993</v>
      </c>
      <c r="AO1" s="256">
        <v>1994</v>
      </c>
      <c r="AP1" s="256">
        <v>1995</v>
      </c>
      <c r="AQ1" s="256">
        <v>1996</v>
      </c>
      <c r="AR1" s="256">
        <v>1997</v>
      </c>
      <c r="AS1" s="256">
        <v>1998</v>
      </c>
      <c r="AT1" s="256">
        <v>1999</v>
      </c>
      <c r="AU1" s="256">
        <v>2000</v>
      </c>
      <c r="AV1" s="256">
        <v>2001</v>
      </c>
      <c r="AW1" s="256">
        <v>2002</v>
      </c>
      <c r="AX1" s="256">
        <v>2003</v>
      </c>
      <c r="AY1" s="256">
        <v>2004</v>
      </c>
      <c r="AZ1" s="256">
        <v>2005</v>
      </c>
      <c r="BA1" s="256">
        <v>2006</v>
      </c>
      <c r="BB1" s="256">
        <v>2007</v>
      </c>
      <c r="BC1" s="256">
        <v>2008</v>
      </c>
      <c r="BD1" s="256">
        <v>2009</v>
      </c>
      <c r="BE1" s="256">
        <v>2010</v>
      </c>
      <c r="BF1" s="256">
        <v>2011</v>
      </c>
      <c r="BG1" s="256">
        <v>2012</v>
      </c>
      <c r="BH1" s="256">
        <v>2013</v>
      </c>
      <c r="BI1" s="256">
        <v>2014</v>
      </c>
      <c r="BJ1" s="256">
        <v>2015</v>
      </c>
      <c r="BK1" s="256">
        <v>2016</v>
      </c>
      <c r="BL1" s="256">
        <v>2017</v>
      </c>
      <c r="BM1" s="256">
        <v>2018</v>
      </c>
      <c r="BN1" s="256">
        <v>2019</v>
      </c>
    </row>
    <row r="2" spans="1:66" x14ac:dyDescent="0.35">
      <c r="A2" s="52">
        <v>250</v>
      </c>
      <c r="B2" s="52" t="s">
        <v>422</v>
      </c>
      <c r="C2" s="52">
        <v>15</v>
      </c>
      <c r="D2" s="52" t="s">
        <v>7</v>
      </c>
      <c r="E2" s="52">
        <v>5510</v>
      </c>
      <c r="F2" s="52" t="s">
        <v>5</v>
      </c>
      <c r="G2" s="52" t="s">
        <v>0</v>
      </c>
      <c r="H2" s="25">
        <v>2127</v>
      </c>
      <c r="I2" s="25">
        <v>2970</v>
      </c>
      <c r="J2" s="25">
        <v>2892</v>
      </c>
      <c r="K2" s="25">
        <v>3084</v>
      </c>
      <c r="L2" s="25">
        <v>3000</v>
      </c>
      <c r="M2" s="25">
        <v>3300</v>
      </c>
      <c r="N2" s="25">
        <v>3956</v>
      </c>
      <c r="O2" s="25">
        <v>2806</v>
      </c>
      <c r="P2" s="25">
        <v>3420</v>
      </c>
      <c r="Q2" s="25">
        <v>3256</v>
      </c>
      <c r="R2" s="25">
        <v>2000</v>
      </c>
      <c r="S2" s="25">
        <v>1655</v>
      </c>
      <c r="T2" s="25">
        <v>1324</v>
      </c>
      <c r="U2" s="25">
        <v>3400</v>
      </c>
      <c r="V2" s="25">
        <v>3500</v>
      </c>
      <c r="W2" s="25">
        <v>3600</v>
      </c>
      <c r="X2" s="25">
        <v>3500</v>
      </c>
      <c r="Y2" s="25">
        <v>3600</v>
      </c>
      <c r="Z2" s="25">
        <v>2900</v>
      </c>
      <c r="AA2" s="25">
        <v>3100</v>
      </c>
      <c r="AB2" s="25">
        <v>3100</v>
      </c>
      <c r="AC2" s="25">
        <v>3200</v>
      </c>
      <c r="AD2" s="25">
        <v>3400</v>
      </c>
      <c r="AE2" s="25">
        <v>3400</v>
      </c>
      <c r="AF2" s="25">
        <v>3400</v>
      </c>
      <c r="AG2" s="25">
        <v>8260</v>
      </c>
      <c r="AH2" s="25">
        <v>6510</v>
      </c>
      <c r="AI2" s="25">
        <v>6590</v>
      </c>
      <c r="AJ2" s="25">
        <v>6670</v>
      </c>
      <c r="AK2" s="25">
        <v>6750</v>
      </c>
      <c r="AL2" s="25">
        <v>6830</v>
      </c>
      <c r="AM2" s="25">
        <v>9230</v>
      </c>
      <c r="AN2" s="25">
        <v>9730</v>
      </c>
      <c r="AO2" s="25">
        <v>10250</v>
      </c>
      <c r="AP2" s="25">
        <v>10818</v>
      </c>
      <c r="AQ2" s="25">
        <v>10255</v>
      </c>
      <c r="AR2" s="25">
        <v>10342</v>
      </c>
      <c r="AS2" s="25">
        <v>10443</v>
      </c>
      <c r="AT2" s="25">
        <v>9900</v>
      </c>
      <c r="AU2" s="25">
        <v>9385</v>
      </c>
      <c r="AV2" s="25">
        <v>8897</v>
      </c>
      <c r="AW2" s="25">
        <v>8440</v>
      </c>
      <c r="AX2" s="25">
        <v>8490</v>
      </c>
      <c r="AY2" s="25">
        <v>8540</v>
      </c>
      <c r="AZ2" s="25">
        <v>8590</v>
      </c>
      <c r="BA2" s="25">
        <v>8640</v>
      </c>
      <c r="BB2" s="25">
        <v>8690</v>
      </c>
      <c r="BC2" s="25">
        <v>8740</v>
      </c>
      <c r="BD2" s="25">
        <v>8790</v>
      </c>
      <c r="BE2" s="25">
        <v>8841</v>
      </c>
      <c r="BF2" s="25">
        <v>8841</v>
      </c>
      <c r="BG2" s="25">
        <v>9292</v>
      </c>
      <c r="BH2" s="25">
        <v>9602</v>
      </c>
      <c r="BI2" s="25">
        <v>10000</v>
      </c>
      <c r="BJ2" s="25">
        <v>9500</v>
      </c>
      <c r="BK2" s="25">
        <v>11000</v>
      </c>
      <c r="BL2" s="25">
        <v>10000</v>
      </c>
      <c r="BM2" s="25">
        <v>11500</v>
      </c>
      <c r="BN2" s="25">
        <v>11107</v>
      </c>
    </row>
    <row r="3" spans="1:66" x14ac:dyDescent="0.35">
      <c r="A3" s="52">
        <v>250</v>
      </c>
      <c r="B3" s="52" t="s">
        <v>422</v>
      </c>
      <c r="C3" s="52">
        <v>27</v>
      </c>
      <c r="D3" s="52" t="s">
        <v>282</v>
      </c>
      <c r="E3" s="52">
        <v>5510</v>
      </c>
      <c r="F3" s="52" t="s">
        <v>5</v>
      </c>
      <c r="G3" s="52" t="s">
        <v>0</v>
      </c>
      <c r="H3" s="25">
        <v>70800</v>
      </c>
      <c r="I3" s="25">
        <v>74100</v>
      </c>
      <c r="J3" s="25">
        <v>60000</v>
      </c>
      <c r="K3" s="25">
        <v>55000</v>
      </c>
      <c r="L3" s="25">
        <v>48880</v>
      </c>
      <c r="M3" s="25">
        <v>90663</v>
      </c>
      <c r="N3" s="25">
        <v>100423</v>
      </c>
      <c r="O3" s="25">
        <v>186700</v>
      </c>
      <c r="P3" s="25">
        <v>170000</v>
      </c>
      <c r="Q3" s="25">
        <v>179800</v>
      </c>
      <c r="R3" s="25">
        <v>183900</v>
      </c>
      <c r="S3" s="25">
        <v>196200</v>
      </c>
      <c r="T3" s="25">
        <v>199100</v>
      </c>
      <c r="U3" s="25">
        <v>201300</v>
      </c>
      <c r="V3" s="25">
        <v>207800</v>
      </c>
      <c r="W3" s="25">
        <v>212700</v>
      </c>
      <c r="X3" s="25">
        <v>213700</v>
      </c>
      <c r="Y3" s="25">
        <v>213300</v>
      </c>
      <c r="Z3" s="25">
        <v>227400</v>
      </c>
      <c r="AA3" s="25">
        <v>234300</v>
      </c>
      <c r="AB3" s="25">
        <v>245400</v>
      </c>
      <c r="AC3" s="25">
        <v>250940</v>
      </c>
      <c r="AD3" s="25">
        <v>271317</v>
      </c>
      <c r="AE3" s="25">
        <v>286012</v>
      </c>
      <c r="AF3" s="25">
        <v>312000</v>
      </c>
      <c r="AG3" s="25">
        <v>315000</v>
      </c>
      <c r="AH3" s="25">
        <v>330000</v>
      </c>
      <c r="AI3" s="25">
        <v>350000</v>
      </c>
      <c r="AJ3" s="25">
        <v>370000</v>
      </c>
      <c r="AK3" s="25">
        <v>392300</v>
      </c>
      <c r="AL3" s="25">
        <v>393900</v>
      </c>
      <c r="AM3" s="25">
        <v>403300</v>
      </c>
      <c r="AN3" s="25">
        <v>429810</v>
      </c>
      <c r="AO3" s="25">
        <v>426170</v>
      </c>
      <c r="AP3" s="25">
        <v>365818</v>
      </c>
      <c r="AQ3" s="25">
        <v>347947</v>
      </c>
      <c r="AR3" s="25">
        <v>322099</v>
      </c>
      <c r="AS3" s="25">
        <v>362657</v>
      </c>
      <c r="AT3" s="25">
        <v>350000</v>
      </c>
      <c r="AU3" s="25">
        <v>337800</v>
      </c>
      <c r="AV3" s="25">
        <v>326025</v>
      </c>
      <c r="AW3" s="25">
        <v>314430</v>
      </c>
      <c r="AX3" s="25">
        <v>314780</v>
      </c>
      <c r="AY3" s="25">
        <v>315130</v>
      </c>
      <c r="AZ3" s="25">
        <v>315480</v>
      </c>
      <c r="BA3" s="25">
        <v>315830</v>
      </c>
      <c r="BB3" s="25">
        <v>316180</v>
      </c>
      <c r="BC3" s="25">
        <v>316530</v>
      </c>
      <c r="BD3" s="25">
        <v>316880</v>
      </c>
      <c r="BE3" s="25">
        <v>318144</v>
      </c>
      <c r="BF3" s="25">
        <v>318750</v>
      </c>
      <c r="BG3" s="25">
        <v>645184</v>
      </c>
      <c r="BH3" s="25">
        <v>811218</v>
      </c>
      <c r="BI3" s="25">
        <v>1019979</v>
      </c>
      <c r="BJ3" s="25">
        <v>1021815</v>
      </c>
      <c r="BK3" s="25">
        <v>1109775</v>
      </c>
      <c r="BL3" s="25">
        <v>1213006</v>
      </c>
      <c r="BM3" s="25">
        <v>1286872</v>
      </c>
      <c r="BN3" s="25">
        <v>1378846</v>
      </c>
    </row>
    <row r="4" spans="1:66" x14ac:dyDescent="0.35">
      <c r="A4" s="52">
        <v>250</v>
      </c>
      <c r="B4" s="52" t="s">
        <v>422</v>
      </c>
      <c r="C4" s="52">
        <v>44</v>
      </c>
      <c r="D4" s="52" t="s">
        <v>274</v>
      </c>
      <c r="E4" s="52">
        <v>5510</v>
      </c>
      <c r="G4" s="52" t="s">
        <v>0</v>
      </c>
      <c r="H4" s="25">
        <v>439</v>
      </c>
      <c r="I4" s="25">
        <v>439</v>
      </c>
      <c r="J4" s="25">
        <v>392</v>
      </c>
      <c r="K4" s="25">
        <v>352</v>
      </c>
      <c r="L4" s="25">
        <v>341</v>
      </c>
      <c r="M4" s="25">
        <v>382</v>
      </c>
      <c r="N4" s="25">
        <v>401</v>
      </c>
      <c r="O4" s="25">
        <v>2020</v>
      </c>
      <c r="P4" s="25">
        <v>2515</v>
      </c>
      <c r="Q4" s="25">
        <v>1975</v>
      </c>
      <c r="R4" s="25">
        <v>2000</v>
      </c>
      <c r="S4" s="25">
        <v>2000</v>
      </c>
      <c r="T4" s="25">
        <v>1500</v>
      </c>
      <c r="U4" s="25">
        <v>754</v>
      </c>
      <c r="V4" s="25">
        <v>421</v>
      </c>
      <c r="W4" s="25">
        <v>300</v>
      </c>
      <c r="X4" s="25">
        <v>300</v>
      </c>
      <c r="Y4" s="25">
        <v>300</v>
      </c>
      <c r="Z4" s="25">
        <v>300</v>
      </c>
      <c r="AA4" s="25">
        <v>300</v>
      </c>
      <c r="AB4" s="25">
        <v>300</v>
      </c>
      <c r="AC4" s="25">
        <v>300</v>
      </c>
      <c r="AD4" s="25">
        <v>300</v>
      </c>
      <c r="AE4" s="25">
        <v>300</v>
      </c>
      <c r="AF4" s="25">
        <v>300</v>
      </c>
      <c r="AG4" s="25">
        <v>300</v>
      </c>
      <c r="AH4" s="25">
        <v>350</v>
      </c>
      <c r="AI4" s="25">
        <v>350</v>
      </c>
      <c r="AJ4" s="25">
        <v>350</v>
      </c>
      <c r="AK4" s="25">
        <v>369</v>
      </c>
      <c r="AL4" s="25">
        <v>316</v>
      </c>
      <c r="AM4" s="25">
        <v>333</v>
      </c>
      <c r="AN4" s="25">
        <v>362</v>
      </c>
      <c r="AO4" s="25">
        <v>400</v>
      </c>
      <c r="AP4" s="25">
        <v>401</v>
      </c>
      <c r="AQ4" s="25">
        <v>414</v>
      </c>
      <c r="AR4" s="25">
        <v>427</v>
      </c>
      <c r="AS4" s="25">
        <v>439</v>
      </c>
      <c r="AT4" s="25">
        <v>450</v>
      </c>
      <c r="AU4" s="25">
        <v>500</v>
      </c>
      <c r="AV4" s="25">
        <v>500</v>
      </c>
      <c r="AW4" s="25">
        <v>500</v>
      </c>
      <c r="AX4" s="25">
        <v>500</v>
      </c>
      <c r="AY4" s="25">
        <v>585</v>
      </c>
      <c r="AZ4" s="25">
        <v>650</v>
      </c>
      <c r="BA4" s="25">
        <v>675</v>
      </c>
      <c r="BB4" s="25">
        <v>680</v>
      </c>
      <c r="BC4" s="25">
        <v>630</v>
      </c>
      <c r="BD4" s="25">
        <v>750</v>
      </c>
      <c r="BE4" s="25">
        <v>800</v>
      </c>
      <c r="BF4" s="25">
        <v>858</v>
      </c>
      <c r="BG4" s="25">
        <v>950</v>
      </c>
      <c r="BH4" s="25">
        <v>950</v>
      </c>
      <c r="BI4" s="25">
        <v>954</v>
      </c>
      <c r="BJ4" s="25">
        <v>987</v>
      </c>
      <c r="BK4" s="25">
        <v>1006</v>
      </c>
      <c r="BL4" s="25">
        <v>1033</v>
      </c>
      <c r="BM4" s="25">
        <v>1061</v>
      </c>
      <c r="BN4" s="25">
        <v>1088</v>
      </c>
    </row>
    <row r="5" spans="1:66" x14ac:dyDescent="0.35">
      <c r="A5" s="52">
        <v>250</v>
      </c>
      <c r="B5" s="52" t="s">
        <v>422</v>
      </c>
      <c r="C5" s="52">
        <v>56</v>
      </c>
      <c r="D5" s="52" t="s">
        <v>3</v>
      </c>
      <c r="E5" s="52">
        <v>5510</v>
      </c>
      <c r="F5" s="52" t="s">
        <v>5</v>
      </c>
      <c r="G5" s="52" t="s">
        <v>0</v>
      </c>
      <c r="H5" s="25">
        <v>370000</v>
      </c>
      <c r="I5" s="25">
        <v>360000</v>
      </c>
      <c r="J5" s="25">
        <v>350000</v>
      </c>
      <c r="K5" s="25">
        <v>350000</v>
      </c>
      <c r="L5" s="25">
        <v>350000</v>
      </c>
      <c r="M5" s="25">
        <v>390000</v>
      </c>
      <c r="N5" s="25">
        <v>410000</v>
      </c>
      <c r="O5" s="25">
        <v>425000</v>
      </c>
      <c r="P5" s="25">
        <v>430000</v>
      </c>
      <c r="Q5" s="25">
        <v>428100</v>
      </c>
      <c r="R5" s="25">
        <v>435800</v>
      </c>
      <c r="S5" s="25">
        <v>451500</v>
      </c>
      <c r="T5" s="25">
        <v>459100</v>
      </c>
      <c r="U5" s="25">
        <v>476800</v>
      </c>
      <c r="V5" s="25">
        <v>495400</v>
      </c>
      <c r="W5" s="25">
        <v>503600</v>
      </c>
      <c r="X5" s="25">
        <v>509600</v>
      </c>
      <c r="Y5" s="25">
        <v>499900</v>
      </c>
      <c r="Z5" s="25">
        <v>582400</v>
      </c>
      <c r="AA5" s="25">
        <v>594000</v>
      </c>
      <c r="AB5" s="25">
        <v>636700</v>
      </c>
      <c r="AC5" s="25">
        <v>666250</v>
      </c>
      <c r="AD5" s="25">
        <v>673068</v>
      </c>
      <c r="AE5" s="25">
        <v>703954</v>
      </c>
      <c r="AF5" s="25">
        <v>760000</v>
      </c>
      <c r="AG5" s="25">
        <v>800000</v>
      </c>
      <c r="AH5" s="25">
        <v>850000</v>
      </c>
      <c r="AI5" s="25">
        <v>900000</v>
      </c>
      <c r="AJ5" s="25">
        <v>960000</v>
      </c>
      <c r="AK5" s="25">
        <v>1008000</v>
      </c>
      <c r="AL5" s="25">
        <v>1022620</v>
      </c>
      <c r="AM5" s="25">
        <v>1053260</v>
      </c>
      <c r="AN5" s="25">
        <v>1130190</v>
      </c>
      <c r="AO5" s="25">
        <v>1184430</v>
      </c>
      <c r="AP5" s="25">
        <v>1007577</v>
      </c>
      <c r="AQ5" s="25">
        <v>1101130</v>
      </c>
      <c r="AR5" s="25">
        <v>1167307</v>
      </c>
      <c r="AS5" s="25">
        <v>1215339</v>
      </c>
      <c r="AT5" s="25">
        <v>1199000</v>
      </c>
      <c r="AU5" s="25">
        <v>1184000</v>
      </c>
      <c r="AV5" s="25">
        <v>1169188</v>
      </c>
      <c r="AW5" s="25">
        <v>1154570</v>
      </c>
      <c r="AX5" s="25">
        <v>1154800</v>
      </c>
      <c r="AY5" s="25">
        <v>1155030</v>
      </c>
      <c r="AZ5" s="25">
        <v>1155260</v>
      </c>
      <c r="BA5" s="25">
        <v>1155490</v>
      </c>
      <c r="BB5" s="25">
        <v>1155720</v>
      </c>
      <c r="BC5" s="25">
        <v>1155950</v>
      </c>
      <c r="BD5" s="25">
        <v>1156180</v>
      </c>
      <c r="BE5" s="25">
        <v>1155964</v>
      </c>
      <c r="BF5" s="25">
        <v>1156106</v>
      </c>
      <c r="BG5" s="25">
        <v>1938044</v>
      </c>
      <c r="BH5" s="25">
        <v>1986099</v>
      </c>
      <c r="BI5" s="25">
        <v>2015345</v>
      </c>
      <c r="BJ5" s="25">
        <v>2039009</v>
      </c>
      <c r="BK5" s="25">
        <v>2091231</v>
      </c>
      <c r="BL5" s="25">
        <v>2186318</v>
      </c>
      <c r="BM5" s="25">
        <v>2186055</v>
      </c>
      <c r="BN5" s="25">
        <v>2138962</v>
      </c>
    </row>
    <row r="6" spans="1:66" x14ac:dyDescent="0.35">
      <c r="A6" s="52">
        <v>250</v>
      </c>
      <c r="B6" s="52" t="s">
        <v>422</v>
      </c>
      <c r="C6" s="52">
        <v>79</v>
      </c>
      <c r="D6" s="52" t="s">
        <v>6</v>
      </c>
      <c r="E6" s="52">
        <v>5510</v>
      </c>
      <c r="F6" s="52" t="s">
        <v>5</v>
      </c>
      <c r="G6" s="52" t="s">
        <v>0</v>
      </c>
      <c r="H6" s="25">
        <v>19000</v>
      </c>
      <c r="I6" s="25">
        <v>17000</v>
      </c>
      <c r="J6" s="25">
        <v>17000</v>
      </c>
      <c r="K6" s="25">
        <v>18000</v>
      </c>
      <c r="L6" s="25">
        <v>13790</v>
      </c>
      <c r="M6" s="25">
        <v>15440</v>
      </c>
      <c r="N6" s="25">
        <v>8755</v>
      </c>
      <c r="O6" s="25">
        <v>10000</v>
      </c>
      <c r="P6" s="25">
        <v>11000</v>
      </c>
      <c r="Q6" s="25">
        <v>22700</v>
      </c>
      <c r="R6" s="25">
        <v>22100</v>
      </c>
      <c r="S6" s="25">
        <v>23500</v>
      </c>
      <c r="T6" s="25">
        <v>24200</v>
      </c>
      <c r="U6" s="25">
        <v>25300</v>
      </c>
      <c r="V6" s="25">
        <v>25000</v>
      </c>
      <c r="W6" s="25">
        <v>25700</v>
      </c>
      <c r="X6" s="25">
        <v>25900</v>
      </c>
      <c r="Y6" s="25">
        <v>25800</v>
      </c>
      <c r="Z6" s="25">
        <v>24400</v>
      </c>
      <c r="AA6" s="25">
        <v>25100</v>
      </c>
      <c r="AB6" s="25">
        <v>22300</v>
      </c>
      <c r="AC6" s="25">
        <v>26500</v>
      </c>
      <c r="AD6" s="25">
        <v>27300</v>
      </c>
      <c r="AE6" s="25">
        <v>28100</v>
      </c>
      <c r="AF6" s="25">
        <v>28700</v>
      </c>
      <c r="AG6" s="25">
        <v>31200</v>
      </c>
      <c r="AH6" s="25">
        <v>30000</v>
      </c>
      <c r="AI6" s="25">
        <v>30400</v>
      </c>
      <c r="AJ6" s="25">
        <v>30900</v>
      </c>
      <c r="AK6" s="25">
        <v>34239</v>
      </c>
      <c r="AL6" s="25">
        <v>30000</v>
      </c>
      <c r="AM6" s="25">
        <v>30930</v>
      </c>
      <c r="AN6" s="25">
        <v>31900</v>
      </c>
      <c r="AO6" s="25">
        <v>32880</v>
      </c>
      <c r="AP6" s="25">
        <v>80260</v>
      </c>
      <c r="AQ6" s="25">
        <v>82470</v>
      </c>
      <c r="AR6" s="25">
        <v>26920</v>
      </c>
      <c r="AS6" s="25">
        <v>27640</v>
      </c>
      <c r="AT6" s="25">
        <v>28393</v>
      </c>
      <c r="AU6" s="25">
        <v>34310</v>
      </c>
      <c r="AV6" s="25">
        <v>35231</v>
      </c>
      <c r="AW6" s="25">
        <v>36150</v>
      </c>
      <c r="AX6" s="25">
        <v>36420</v>
      </c>
      <c r="AY6" s="25">
        <v>36690</v>
      </c>
      <c r="AZ6" s="25">
        <v>36970</v>
      </c>
      <c r="BA6" s="25">
        <v>37250</v>
      </c>
      <c r="BB6" s="25">
        <v>37530</v>
      </c>
      <c r="BC6" s="25">
        <v>37810</v>
      </c>
      <c r="BD6" s="25">
        <v>38092</v>
      </c>
      <c r="BE6" s="25">
        <v>38385</v>
      </c>
      <c r="BF6" s="25">
        <v>38606</v>
      </c>
      <c r="BG6" s="25">
        <v>45583</v>
      </c>
      <c r="BH6" s="25">
        <v>46034</v>
      </c>
      <c r="BI6" s="25">
        <v>46080</v>
      </c>
      <c r="BJ6" s="25">
        <v>43776</v>
      </c>
      <c r="BK6" s="25">
        <v>41006</v>
      </c>
      <c r="BL6" s="25">
        <v>40887</v>
      </c>
      <c r="BM6" s="25">
        <v>40908</v>
      </c>
      <c r="BN6" s="25">
        <v>40930</v>
      </c>
    </row>
    <row r="7" spans="1:66" x14ac:dyDescent="0.35">
      <c r="A7" s="52">
        <v>250</v>
      </c>
      <c r="B7" s="52" t="s">
        <v>422</v>
      </c>
      <c r="C7" s="52">
        <v>75</v>
      </c>
      <c r="D7" s="52" t="s">
        <v>80</v>
      </c>
      <c r="E7" s="52">
        <v>5510</v>
      </c>
      <c r="F7" s="52" t="s">
        <v>5</v>
      </c>
      <c r="G7" s="52" t="s">
        <v>0</v>
      </c>
      <c r="H7" s="25">
        <v>12828</v>
      </c>
      <c r="I7" s="25">
        <v>12267</v>
      </c>
      <c r="J7" s="25">
        <v>657</v>
      </c>
      <c r="K7" s="25">
        <v>6200</v>
      </c>
      <c r="L7" s="25">
        <v>8202</v>
      </c>
      <c r="M7" s="25">
        <v>7956</v>
      </c>
      <c r="N7" s="25">
        <v>8354</v>
      </c>
      <c r="O7" s="25">
        <v>10000</v>
      </c>
      <c r="P7" s="25">
        <v>10000</v>
      </c>
      <c r="Q7" s="25">
        <v>5000</v>
      </c>
      <c r="R7" s="25">
        <v>0</v>
      </c>
      <c r="S7" s="25"/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0</v>
      </c>
      <c r="BI7" s="25">
        <v>0</v>
      </c>
      <c r="BJ7" s="25">
        <v>0</v>
      </c>
      <c r="BK7" s="25">
        <v>0</v>
      </c>
      <c r="BL7" s="25">
        <v>0</v>
      </c>
      <c r="BM7" s="25">
        <v>0</v>
      </c>
      <c r="BN7" s="25">
        <v>0</v>
      </c>
    </row>
    <row r="8" spans="1:66" x14ac:dyDescent="0.35">
      <c r="A8" s="52">
        <v>250</v>
      </c>
      <c r="B8" s="52" t="s">
        <v>422</v>
      </c>
      <c r="C8" s="52">
        <v>83</v>
      </c>
      <c r="D8" s="52" t="s">
        <v>1</v>
      </c>
      <c r="E8" s="52">
        <v>5510</v>
      </c>
      <c r="F8" s="52" t="s">
        <v>5</v>
      </c>
      <c r="G8" s="52" t="s">
        <v>0</v>
      </c>
      <c r="H8" s="25">
        <v>28000</v>
      </c>
      <c r="I8" s="25">
        <v>25000</v>
      </c>
      <c r="J8" s="25">
        <v>26000</v>
      </c>
      <c r="K8" s="25">
        <v>26000</v>
      </c>
      <c r="L8" s="25">
        <v>24021</v>
      </c>
      <c r="M8" s="25">
        <v>24863</v>
      </c>
      <c r="N8" s="25">
        <v>26351</v>
      </c>
      <c r="O8" s="25">
        <v>17748</v>
      </c>
      <c r="P8" s="25">
        <v>19000</v>
      </c>
      <c r="Q8" s="25">
        <v>25400</v>
      </c>
      <c r="R8" s="25">
        <v>26200</v>
      </c>
      <c r="S8" s="25">
        <v>26700</v>
      </c>
      <c r="T8" s="25">
        <v>27000</v>
      </c>
      <c r="U8" s="25">
        <v>28100</v>
      </c>
      <c r="V8" s="25">
        <v>26900</v>
      </c>
      <c r="W8" s="25">
        <v>27500</v>
      </c>
      <c r="X8" s="25">
        <v>26900</v>
      </c>
      <c r="Y8" s="25">
        <v>27900</v>
      </c>
      <c r="Z8" s="25">
        <v>31400</v>
      </c>
      <c r="AA8" s="25">
        <v>32200</v>
      </c>
      <c r="AB8" s="25">
        <v>33100</v>
      </c>
      <c r="AC8" s="25">
        <v>34100</v>
      </c>
      <c r="AD8" s="25">
        <v>35100</v>
      </c>
      <c r="AE8" s="25">
        <v>36100</v>
      </c>
      <c r="AF8" s="25">
        <v>36900</v>
      </c>
      <c r="AG8" s="25">
        <v>38100</v>
      </c>
      <c r="AH8" s="25">
        <v>39200</v>
      </c>
      <c r="AI8" s="25">
        <v>45100</v>
      </c>
      <c r="AJ8" s="25">
        <v>47000</v>
      </c>
      <c r="AK8" s="25">
        <v>49000</v>
      </c>
      <c r="AL8" s="25">
        <v>5301</v>
      </c>
      <c r="AM8" s="25">
        <v>5466</v>
      </c>
      <c r="AN8" s="25">
        <v>5630</v>
      </c>
      <c r="AO8" s="25">
        <v>5810</v>
      </c>
      <c r="AP8" s="25">
        <v>14171</v>
      </c>
      <c r="AQ8" s="25">
        <v>14557</v>
      </c>
      <c r="AR8" s="25">
        <v>4750</v>
      </c>
      <c r="AS8" s="25">
        <v>4885</v>
      </c>
      <c r="AT8" s="25">
        <v>5010</v>
      </c>
      <c r="AU8" s="25">
        <v>6050</v>
      </c>
      <c r="AV8" s="25">
        <v>6220</v>
      </c>
      <c r="AW8" s="25">
        <v>6380</v>
      </c>
      <c r="AX8" s="25">
        <v>6350</v>
      </c>
      <c r="AY8" s="25">
        <v>6320</v>
      </c>
      <c r="AZ8" s="25">
        <v>6290</v>
      </c>
      <c r="BA8" s="25">
        <v>6260</v>
      </c>
      <c r="BB8" s="25">
        <v>6230</v>
      </c>
      <c r="BC8" s="25">
        <v>6200</v>
      </c>
      <c r="BD8" s="25">
        <v>6170</v>
      </c>
      <c r="BE8" s="25">
        <v>6140</v>
      </c>
      <c r="BF8" s="25">
        <v>6177</v>
      </c>
      <c r="BG8" s="25">
        <v>5122</v>
      </c>
      <c r="BH8" s="25">
        <v>4883</v>
      </c>
      <c r="BI8" s="25">
        <v>5166</v>
      </c>
      <c r="BJ8" s="25">
        <v>5853</v>
      </c>
      <c r="BK8" s="25">
        <v>5866</v>
      </c>
      <c r="BL8" s="25">
        <v>5828</v>
      </c>
      <c r="BM8" s="25">
        <v>5790</v>
      </c>
      <c r="BN8" s="25">
        <v>5753</v>
      </c>
    </row>
    <row r="9" spans="1:66" x14ac:dyDescent="0.35">
      <c r="D9" s="52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</row>
    <row r="10" spans="1:66" x14ac:dyDescent="0.35">
      <c r="A10" s="52">
        <v>250</v>
      </c>
      <c r="B10" s="52" t="s">
        <v>422</v>
      </c>
      <c r="C10" s="52">
        <v>426</v>
      </c>
      <c r="D10" s="52" t="s">
        <v>277</v>
      </c>
      <c r="E10" s="52">
        <v>5510</v>
      </c>
      <c r="F10" s="52" t="s">
        <v>5</v>
      </c>
      <c r="G10" s="52" t="s">
        <v>0</v>
      </c>
      <c r="H10" s="25">
        <v>130</v>
      </c>
      <c r="I10" s="25">
        <v>109</v>
      </c>
      <c r="J10" s="25">
        <v>95</v>
      </c>
      <c r="K10" s="25">
        <v>108</v>
      </c>
      <c r="L10" s="25">
        <v>272</v>
      </c>
      <c r="M10" s="25">
        <v>369</v>
      </c>
      <c r="N10" s="25">
        <v>439</v>
      </c>
      <c r="O10" s="25">
        <v>300</v>
      </c>
      <c r="P10" s="25">
        <v>250</v>
      </c>
      <c r="Q10" s="25">
        <v>250</v>
      </c>
      <c r="R10" s="25">
        <v>250</v>
      </c>
      <c r="S10" s="25">
        <v>250</v>
      </c>
      <c r="T10" s="25">
        <v>250</v>
      </c>
      <c r="U10" s="25">
        <v>250</v>
      </c>
      <c r="V10" s="25">
        <v>250</v>
      </c>
      <c r="W10" s="25">
        <v>250</v>
      </c>
      <c r="X10" s="25">
        <v>300</v>
      </c>
      <c r="Y10" s="25">
        <v>300</v>
      </c>
      <c r="Z10" s="25">
        <v>300</v>
      </c>
      <c r="AA10" s="25">
        <v>350</v>
      </c>
      <c r="AB10" s="25">
        <v>350</v>
      </c>
      <c r="AC10" s="25">
        <v>350</v>
      </c>
      <c r="AD10" s="25">
        <v>350</v>
      </c>
      <c r="AE10" s="25">
        <v>350</v>
      </c>
      <c r="AF10" s="25">
        <v>350</v>
      </c>
      <c r="AG10" s="25">
        <v>350</v>
      </c>
      <c r="AH10" s="25">
        <v>350</v>
      </c>
      <c r="AI10" s="25">
        <v>350</v>
      </c>
      <c r="AJ10" s="25">
        <v>350</v>
      </c>
      <c r="AK10" s="25">
        <v>352</v>
      </c>
      <c r="AL10" s="25">
        <v>321</v>
      </c>
      <c r="AM10" s="25">
        <v>317</v>
      </c>
      <c r="AN10" s="25">
        <v>313</v>
      </c>
      <c r="AO10" s="25">
        <v>314</v>
      </c>
      <c r="AP10" s="25">
        <v>307</v>
      </c>
      <c r="AQ10" s="25">
        <v>300</v>
      </c>
      <c r="AR10" s="25">
        <v>290</v>
      </c>
      <c r="AS10" s="25">
        <v>280</v>
      </c>
      <c r="AT10" s="25">
        <v>270</v>
      </c>
      <c r="AU10" s="25">
        <v>295</v>
      </c>
      <c r="AV10" s="25">
        <v>317</v>
      </c>
      <c r="AW10" s="25">
        <v>345</v>
      </c>
      <c r="AX10" s="25">
        <v>350</v>
      </c>
      <c r="AY10" s="25">
        <v>358</v>
      </c>
      <c r="AZ10" s="25">
        <v>355</v>
      </c>
      <c r="BA10" s="25">
        <v>358</v>
      </c>
      <c r="BB10" s="25">
        <v>362</v>
      </c>
      <c r="BC10" s="25">
        <v>359</v>
      </c>
      <c r="BD10" s="25">
        <v>367</v>
      </c>
      <c r="BE10" s="25">
        <v>375</v>
      </c>
      <c r="BF10" s="25">
        <v>387</v>
      </c>
      <c r="BG10" s="25">
        <v>400</v>
      </c>
      <c r="BH10" s="25">
        <v>410</v>
      </c>
      <c r="BI10" s="25">
        <v>420</v>
      </c>
      <c r="BJ10" s="25">
        <v>410</v>
      </c>
      <c r="BK10" s="25">
        <v>415</v>
      </c>
      <c r="BL10" s="25">
        <v>418</v>
      </c>
      <c r="BM10" s="25">
        <v>420</v>
      </c>
      <c r="BN10" s="25">
        <v>423</v>
      </c>
    </row>
    <row r="11" spans="1:66" x14ac:dyDescent="0.35">
      <c r="A11" s="52">
        <v>250</v>
      </c>
      <c r="B11" s="52" t="s">
        <v>422</v>
      </c>
      <c r="C11" s="52">
        <v>125</v>
      </c>
      <c r="D11" s="52" t="s">
        <v>278</v>
      </c>
      <c r="E11" s="52">
        <v>5510</v>
      </c>
      <c r="F11" s="52" t="s">
        <v>5</v>
      </c>
      <c r="G11" s="52" t="s">
        <v>0</v>
      </c>
      <c r="H11" s="25">
        <v>8680000</v>
      </c>
      <c r="I11" s="25">
        <v>8900000</v>
      </c>
      <c r="J11" s="25">
        <v>9000000</v>
      </c>
      <c r="K11" s="25">
        <v>9300000</v>
      </c>
      <c r="L11" s="25">
        <v>9700000</v>
      </c>
      <c r="M11" s="25">
        <v>9500000</v>
      </c>
      <c r="N11" s="25">
        <v>9700000</v>
      </c>
      <c r="O11" s="25">
        <v>9800000</v>
      </c>
      <c r="P11" s="25">
        <v>10020000</v>
      </c>
      <c r="Q11" s="25">
        <v>10345900</v>
      </c>
      <c r="R11" s="25">
        <v>10329000</v>
      </c>
      <c r="S11" s="25">
        <v>10584800</v>
      </c>
      <c r="T11" s="25">
        <v>11014900</v>
      </c>
      <c r="U11" s="25">
        <v>11447300</v>
      </c>
      <c r="V11" s="25">
        <v>11844100</v>
      </c>
      <c r="W11" s="25">
        <v>11909700</v>
      </c>
      <c r="X11" s="25">
        <v>12138700</v>
      </c>
      <c r="Y11" s="25">
        <v>11778900</v>
      </c>
      <c r="Z11" s="25">
        <v>12566400</v>
      </c>
      <c r="AA11" s="25">
        <v>13087200</v>
      </c>
      <c r="AB11" s="25">
        <v>13172000</v>
      </c>
      <c r="AC11" s="25">
        <v>14184500</v>
      </c>
      <c r="AD11" s="25">
        <v>14600600</v>
      </c>
      <c r="AE11" s="25">
        <v>15037500</v>
      </c>
      <c r="AF11" s="25">
        <v>15700000</v>
      </c>
      <c r="AG11" s="25">
        <v>16300000</v>
      </c>
      <c r="AH11" s="25">
        <v>16820000</v>
      </c>
      <c r="AI11" s="25">
        <v>17400000</v>
      </c>
      <c r="AJ11" s="25">
        <v>18000000</v>
      </c>
      <c r="AK11" s="25">
        <v>18715008</v>
      </c>
      <c r="AL11" s="25">
        <v>19366000</v>
      </c>
      <c r="AM11" s="25">
        <v>19779900</v>
      </c>
      <c r="AN11" s="25">
        <v>18890400</v>
      </c>
      <c r="AO11" s="25">
        <v>19101680</v>
      </c>
      <c r="AP11" s="25">
        <v>16870100</v>
      </c>
      <c r="AQ11" s="25">
        <v>16886800</v>
      </c>
      <c r="AR11" s="25">
        <v>16402400</v>
      </c>
      <c r="AS11" s="25">
        <v>17060332</v>
      </c>
      <c r="AT11" s="25">
        <v>16500000</v>
      </c>
      <c r="AU11" s="25">
        <v>15959000</v>
      </c>
      <c r="AV11" s="25">
        <v>15435700</v>
      </c>
      <c r="AW11" s="25">
        <v>14929640</v>
      </c>
      <c r="AX11" s="25">
        <v>14944570</v>
      </c>
      <c r="AY11" s="25">
        <v>14950520</v>
      </c>
      <c r="AZ11" s="25">
        <v>14974470</v>
      </c>
      <c r="BA11" s="25">
        <v>14989440</v>
      </c>
      <c r="BB11" s="25">
        <v>15004430</v>
      </c>
      <c r="BC11" s="25">
        <v>15013490</v>
      </c>
      <c r="BD11" s="25">
        <v>15054450</v>
      </c>
      <c r="BE11" s="25">
        <v>15013710</v>
      </c>
      <c r="BF11" s="25">
        <v>15024172</v>
      </c>
      <c r="BG11" s="25">
        <v>33033366</v>
      </c>
      <c r="BH11" s="25">
        <v>33918252</v>
      </c>
      <c r="BI11" s="25">
        <v>34867925</v>
      </c>
      <c r="BJ11" s="25">
        <v>34930687</v>
      </c>
      <c r="BK11" s="25">
        <v>35000000</v>
      </c>
      <c r="BL11" s="25">
        <v>37699983</v>
      </c>
      <c r="BM11" s="25">
        <v>38873036</v>
      </c>
      <c r="BN11" s="25">
        <v>40050112</v>
      </c>
    </row>
    <row r="12" spans="1:66" x14ac:dyDescent="0.35">
      <c r="A12" s="52">
        <v>250</v>
      </c>
      <c r="B12" s="52" t="s">
        <v>422</v>
      </c>
      <c r="C12" s="52">
        <v>116</v>
      </c>
      <c r="D12" s="52" t="s">
        <v>280</v>
      </c>
      <c r="E12" s="52">
        <v>5510</v>
      </c>
      <c r="F12" s="52" t="s">
        <v>5</v>
      </c>
      <c r="G12" s="52" t="s">
        <v>0</v>
      </c>
      <c r="H12" s="25">
        <v>17204</v>
      </c>
      <c r="I12" s="25">
        <v>14712</v>
      </c>
      <c r="J12" s="25">
        <v>17670</v>
      </c>
      <c r="K12" s="25">
        <v>17958</v>
      </c>
      <c r="L12" s="25">
        <v>25000</v>
      </c>
      <c r="M12" s="25">
        <v>27000</v>
      </c>
      <c r="N12" s="25">
        <v>28000</v>
      </c>
      <c r="O12" s="25">
        <v>29000</v>
      </c>
      <c r="P12" s="25">
        <v>30200</v>
      </c>
      <c r="Q12" s="25">
        <v>28400</v>
      </c>
      <c r="R12" s="25">
        <v>30000</v>
      </c>
      <c r="S12" s="25">
        <v>30000</v>
      </c>
      <c r="T12" s="25">
        <v>32000</v>
      </c>
      <c r="U12" s="25">
        <v>31600</v>
      </c>
      <c r="V12" s="25">
        <v>32500</v>
      </c>
      <c r="W12" s="25">
        <v>32800</v>
      </c>
      <c r="X12" s="25">
        <v>33100</v>
      </c>
      <c r="Y12" s="25">
        <v>30900</v>
      </c>
      <c r="Z12" s="25">
        <v>25000</v>
      </c>
      <c r="AA12" s="25">
        <v>25500</v>
      </c>
      <c r="AB12" s="25">
        <v>26500</v>
      </c>
      <c r="AC12" s="25">
        <v>27000</v>
      </c>
      <c r="AD12" s="25">
        <v>28000</v>
      </c>
      <c r="AE12" s="25">
        <v>28500</v>
      </c>
      <c r="AF12" s="25">
        <v>29100</v>
      </c>
      <c r="AG12" s="25">
        <v>30130</v>
      </c>
      <c r="AH12" s="25">
        <v>31160</v>
      </c>
      <c r="AI12" s="25">
        <v>31850</v>
      </c>
      <c r="AJ12" s="25">
        <v>32560</v>
      </c>
      <c r="AK12" s="25">
        <v>33280</v>
      </c>
      <c r="AL12" s="25">
        <v>34010</v>
      </c>
      <c r="AM12" s="25">
        <v>35000</v>
      </c>
      <c r="AN12" s="25">
        <v>112924</v>
      </c>
      <c r="AO12" s="25">
        <v>115816</v>
      </c>
      <c r="AP12" s="25">
        <v>86687</v>
      </c>
      <c r="AQ12" s="25">
        <v>87465</v>
      </c>
      <c r="AR12" s="25">
        <v>88250</v>
      </c>
      <c r="AS12" s="25">
        <v>88000</v>
      </c>
      <c r="AT12" s="25">
        <v>89046</v>
      </c>
      <c r="AU12" s="25">
        <v>89847</v>
      </c>
      <c r="AV12" s="25">
        <v>90660</v>
      </c>
      <c r="AW12" s="25">
        <v>91480</v>
      </c>
      <c r="AX12" s="25">
        <v>91890</v>
      </c>
      <c r="AY12" s="25">
        <v>92300</v>
      </c>
      <c r="AZ12" s="25">
        <v>93140</v>
      </c>
      <c r="BA12" s="25">
        <v>93140</v>
      </c>
      <c r="BB12" s="25">
        <v>93560</v>
      </c>
      <c r="BC12" s="25">
        <v>93980</v>
      </c>
      <c r="BD12" s="25">
        <v>94402</v>
      </c>
      <c r="BE12" s="25">
        <v>94826</v>
      </c>
      <c r="BF12" s="25">
        <v>95269</v>
      </c>
      <c r="BG12" s="25">
        <v>97848</v>
      </c>
      <c r="BH12" s="25">
        <v>98704</v>
      </c>
      <c r="BI12" s="25">
        <v>99572</v>
      </c>
      <c r="BJ12" s="25">
        <v>99751</v>
      </c>
      <c r="BK12" s="25">
        <v>99683</v>
      </c>
      <c r="BL12" s="25">
        <v>100468</v>
      </c>
      <c r="BM12" s="25">
        <v>101694</v>
      </c>
      <c r="BN12" s="25">
        <v>102932</v>
      </c>
    </row>
    <row r="13" spans="1:66" x14ac:dyDescent="0.35">
      <c r="A13" s="52">
        <v>250</v>
      </c>
      <c r="B13" s="52" t="s">
        <v>422</v>
      </c>
      <c r="C13" s="52">
        <v>394</v>
      </c>
      <c r="D13" s="52" t="s">
        <v>281</v>
      </c>
      <c r="E13" s="52">
        <v>5510</v>
      </c>
      <c r="F13" s="52" t="s">
        <v>5</v>
      </c>
      <c r="G13" s="52" t="s">
        <v>0</v>
      </c>
      <c r="H13" s="25">
        <v>17438</v>
      </c>
      <c r="I13" s="25">
        <v>24727</v>
      </c>
      <c r="J13" s="25">
        <v>18616</v>
      </c>
      <c r="K13" s="25">
        <v>16416</v>
      </c>
      <c r="L13" s="25">
        <v>26842</v>
      </c>
      <c r="M13" s="25">
        <v>24739</v>
      </c>
      <c r="N13" s="25">
        <v>28862</v>
      </c>
      <c r="O13" s="25">
        <v>13548</v>
      </c>
      <c r="P13" s="25">
        <v>15000</v>
      </c>
      <c r="Q13" s="25">
        <v>31900</v>
      </c>
      <c r="R13" s="25">
        <v>30000</v>
      </c>
      <c r="S13" s="25">
        <v>29458</v>
      </c>
      <c r="T13" s="25">
        <v>33936</v>
      </c>
      <c r="U13" s="25">
        <v>41884</v>
      </c>
      <c r="V13" s="25">
        <v>42000</v>
      </c>
      <c r="W13" s="25">
        <v>42500</v>
      </c>
      <c r="X13" s="25">
        <v>43000</v>
      </c>
      <c r="Y13" s="25">
        <v>43300</v>
      </c>
      <c r="Z13" s="25">
        <v>40000</v>
      </c>
      <c r="AA13" s="25">
        <v>35000</v>
      </c>
      <c r="AB13" s="25">
        <v>30900</v>
      </c>
      <c r="AC13" s="25">
        <v>31800</v>
      </c>
      <c r="AD13" s="25">
        <v>32700</v>
      </c>
      <c r="AE13" s="25">
        <v>35000</v>
      </c>
      <c r="AF13" s="25">
        <v>37000</v>
      </c>
      <c r="AG13" s="25">
        <v>38000</v>
      </c>
      <c r="AH13" s="25">
        <v>38000</v>
      </c>
      <c r="AI13" s="25">
        <v>40000</v>
      </c>
      <c r="AJ13" s="25">
        <v>40000</v>
      </c>
      <c r="AK13" s="25">
        <v>40258</v>
      </c>
      <c r="AL13" s="25">
        <v>35566</v>
      </c>
      <c r="AM13" s="25">
        <v>38546</v>
      </c>
      <c r="AN13" s="25">
        <v>41775</v>
      </c>
      <c r="AO13" s="25">
        <v>45275</v>
      </c>
      <c r="AP13" s="25">
        <v>30444</v>
      </c>
      <c r="AQ13" s="25">
        <v>29329</v>
      </c>
      <c r="AR13" s="25">
        <v>30252</v>
      </c>
      <c r="AS13" s="25">
        <v>31204</v>
      </c>
      <c r="AT13" s="25">
        <v>29970</v>
      </c>
      <c r="AU13" s="25">
        <v>31040</v>
      </c>
      <c r="AV13" s="25">
        <v>29940</v>
      </c>
      <c r="AW13" s="25">
        <v>28880</v>
      </c>
      <c r="AX13" s="25">
        <v>29220</v>
      </c>
      <c r="AY13" s="25">
        <v>29560</v>
      </c>
      <c r="AZ13" s="25">
        <v>29910</v>
      </c>
      <c r="BA13" s="25">
        <v>30260</v>
      </c>
      <c r="BB13" s="25">
        <v>30620</v>
      </c>
      <c r="BC13" s="25">
        <v>30980</v>
      </c>
      <c r="BD13" s="25">
        <v>30000</v>
      </c>
      <c r="BE13" s="25">
        <v>32779</v>
      </c>
      <c r="BF13" s="25">
        <v>31909</v>
      </c>
      <c r="BG13" s="25">
        <v>32618</v>
      </c>
      <c r="BH13" s="25">
        <v>33622</v>
      </c>
      <c r="BI13" s="25">
        <v>32665</v>
      </c>
      <c r="BJ13" s="25">
        <v>29975</v>
      </c>
      <c r="BK13" s="25">
        <v>29830</v>
      </c>
      <c r="BL13" s="25">
        <v>29632</v>
      </c>
      <c r="BM13" s="25">
        <v>29478</v>
      </c>
      <c r="BN13" s="25">
        <v>29350</v>
      </c>
    </row>
    <row r="14" spans="1:66" x14ac:dyDescent="0.35">
      <c r="A14" s="52">
        <v>250</v>
      </c>
      <c r="B14" s="52" t="s">
        <v>422</v>
      </c>
      <c r="C14" s="52">
        <v>149</v>
      </c>
      <c r="D14" s="52" t="s">
        <v>283</v>
      </c>
      <c r="E14" s="52">
        <v>5510</v>
      </c>
      <c r="F14" s="52" t="s">
        <v>5</v>
      </c>
      <c r="G14" s="52" t="s">
        <v>0</v>
      </c>
      <c r="H14" s="25">
        <v>18000</v>
      </c>
      <c r="I14" s="25">
        <v>19000</v>
      </c>
      <c r="J14" s="25">
        <v>19500</v>
      </c>
      <c r="K14" s="25">
        <v>20000</v>
      </c>
      <c r="L14" s="25">
        <v>20000</v>
      </c>
      <c r="M14" s="25">
        <v>21000</v>
      </c>
      <c r="N14" s="25">
        <v>22000</v>
      </c>
      <c r="O14" s="25">
        <v>23000</v>
      </c>
      <c r="P14" s="25">
        <v>23000</v>
      </c>
      <c r="Q14" s="25">
        <v>24000</v>
      </c>
      <c r="R14" s="25">
        <v>29700</v>
      </c>
      <c r="S14" s="25">
        <v>29600</v>
      </c>
      <c r="T14" s="25">
        <v>27200</v>
      </c>
      <c r="U14" s="25">
        <v>29600</v>
      </c>
      <c r="V14" s="25">
        <v>29500</v>
      </c>
      <c r="W14" s="25">
        <v>30100</v>
      </c>
      <c r="X14" s="25">
        <v>31300</v>
      </c>
      <c r="Y14" s="25">
        <v>28600</v>
      </c>
      <c r="Z14" s="25">
        <v>40000</v>
      </c>
      <c r="AA14" s="25">
        <v>40800</v>
      </c>
      <c r="AB14" s="25">
        <v>42400</v>
      </c>
      <c r="AC14" s="25">
        <v>43200</v>
      </c>
      <c r="AD14" s="25">
        <v>44800</v>
      </c>
      <c r="AE14" s="25">
        <v>45600</v>
      </c>
      <c r="AF14" s="25">
        <v>45600</v>
      </c>
      <c r="AG14" s="25">
        <v>47800</v>
      </c>
      <c r="AH14" s="25">
        <v>49900</v>
      </c>
      <c r="AI14" s="25">
        <v>51000</v>
      </c>
      <c r="AJ14" s="25">
        <v>52200</v>
      </c>
      <c r="AK14" s="25">
        <v>87000</v>
      </c>
      <c r="AL14" s="25">
        <v>122000</v>
      </c>
      <c r="AM14" s="25">
        <v>157000</v>
      </c>
      <c r="AN14" s="25">
        <v>192000</v>
      </c>
      <c r="AO14" s="25">
        <v>227000</v>
      </c>
      <c r="AP14" s="25">
        <v>261500</v>
      </c>
      <c r="AQ14" s="25">
        <v>296500</v>
      </c>
      <c r="AR14" s="25">
        <v>331500</v>
      </c>
      <c r="AS14" s="25">
        <v>366500</v>
      </c>
      <c r="AT14" s="25">
        <v>401500</v>
      </c>
      <c r="AU14" s="25">
        <v>436500</v>
      </c>
      <c r="AV14" s="25">
        <v>471500</v>
      </c>
      <c r="AW14" s="25">
        <v>506000</v>
      </c>
      <c r="AX14" s="25">
        <v>541000</v>
      </c>
      <c r="AY14" s="25">
        <v>576000</v>
      </c>
      <c r="AZ14" s="25">
        <v>611000</v>
      </c>
      <c r="BA14" s="25">
        <v>645500</v>
      </c>
      <c r="BB14" s="25">
        <v>680500</v>
      </c>
      <c r="BC14" s="25">
        <v>715500</v>
      </c>
      <c r="BD14" s="25">
        <v>750595</v>
      </c>
      <c r="BE14" s="25">
        <v>800000</v>
      </c>
      <c r="BF14" s="25">
        <v>850000</v>
      </c>
      <c r="BG14" s="25">
        <v>865000</v>
      </c>
      <c r="BH14" s="25">
        <v>860000</v>
      </c>
      <c r="BI14" s="25">
        <v>856782</v>
      </c>
      <c r="BJ14" s="25">
        <v>961337</v>
      </c>
      <c r="BK14" s="25">
        <v>995948</v>
      </c>
      <c r="BL14" s="25">
        <v>1030772</v>
      </c>
      <c r="BM14" s="25">
        <v>1065644</v>
      </c>
      <c r="BN14" s="25">
        <v>1100416</v>
      </c>
    </row>
    <row r="15" spans="1:66" x14ac:dyDescent="0.35">
      <c r="A15" s="52">
        <v>250</v>
      </c>
      <c r="B15" s="52" t="s">
        <v>422</v>
      </c>
      <c r="C15" s="52">
        <v>122</v>
      </c>
      <c r="D15" s="52" t="s">
        <v>286</v>
      </c>
      <c r="E15" s="52">
        <v>5510</v>
      </c>
      <c r="F15" s="52" t="s">
        <v>5</v>
      </c>
      <c r="G15" s="52" t="s">
        <v>0</v>
      </c>
      <c r="H15" s="25">
        <v>299456</v>
      </c>
      <c r="I15" s="25">
        <v>295000</v>
      </c>
      <c r="J15" s="25">
        <v>291000</v>
      </c>
      <c r="K15" s="25">
        <v>265634</v>
      </c>
      <c r="L15" s="25">
        <v>191736</v>
      </c>
      <c r="M15" s="25">
        <v>227060</v>
      </c>
      <c r="N15" s="25">
        <v>252174</v>
      </c>
      <c r="O15" s="25">
        <v>253000</v>
      </c>
      <c r="P15" s="25">
        <v>260000</v>
      </c>
      <c r="Q15" s="25">
        <v>263800</v>
      </c>
      <c r="R15" s="25">
        <v>267100</v>
      </c>
      <c r="S15" s="25">
        <v>274200</v>
      </c>
      <c r="T15" s="25">
        <v>285000</v>
      </c>
      <c r="U15" s="25">
        <v>293700</v>
      </c>
      <c r="V15" s="25">
        <v>300200</v>
      </c>
      <c r="W15" s="25">
        <v>305800</v>
      </c>
      <c r="X15" s="25">
        <v>307000</v>
      </c>
      <c r="Y15" s="25">
        <v>298200</v>
      </c>
      <c r="Z15" s="25">
        <v>324000</v>
      </c>
      <c r="AA15" s="25">
        <v>333000</v>
      </c>
      <c r="AB15" s="25">
        <v>342500</v>
      </c>
      <c r="AC15" s="25">
        <v>352500</v>
      </c>
      <c r="AD15" s="25">
        <v>363000</v>
      </c>
      <c r="AE15" s="25">
        <v>372500</v>
      </c>
      <c r="AF15" s="25">
        <v>381200</v>
      </c>
      <c r="AG15" s="25">
        <v>374600</v>
      </c>
      <c r="AH15" s="25">
        <v>371600</v>
      </c>
      <c r="AI15" s="25">
        <v>368400</v>
      </c>
      <c r="AJ15" s="25">
        <v>372700</v>
      </c>
      <c r="AK15" s="25">
        <v>377020</v>
      </c>
      <c r="AL15" s="25">
        <v>398900</v>
      </c>
      <c r="AM15" s="25">
        <v>402800</v>
      </c>
      <c r="AN15" s="25">
        <v>401870</v>
      </c>
      <c r="AO15" s="25">
        <v>407359</v>
      </c>
      <c r="AP15" s="25">
        <v>412000</v>
      </c>
      <c r="AQ15" s="25">
        <v>408000</v>
      </c>
      <c r="AR15" s="25">
        <v>404000</v>
      </c>
      <c r="AS15" s="25">
        <v>255792</v>
      </c>
      <c r="AT15" s="25">
        <v>246000</v>
      </c>
      <c r="AU15" s="25">
        <v>237000</v>
      </c>
      <c r="AV15" s="25">
        <v>228329</v>
      </c>
      <c r="AW15" s="25">
        <v>219980</v>
      </c>
      <c r="AX15" s="25">
        <v>223190</v>
      </c>
      <c r="AY15" s="25">
        <v>224450</v>
      </c>
      <c r="AZ15" s="25">
        <v>229760</v>
      </c>
      <c r="BA15" s="25">
        <v>233110</v>
      </c>
      <c r="BB15" s="25">
        <v>236510</v>
      </c>
      <c r="BC15" s="25">
        <v>239960</v>
      </c>
      <c r="BD15" s="25">
        <v>243460</v>
      </c>
      <c r="BE15" s="25">
        <v>247011</v>
      </c>
      <c r="BF15" s="25">
        <v>250607</v>
      </c>
      <c r="BG15" s="25">
        <v>452669</v>
      </c>
      <c r="BH15" s="25">
        <v>465067</v>
      </c>
      <c r="BI15" s="25">
        <v>477804</v>
      </c>
      <c r="BJ15" s="25">
        <v>478664</v>
      </c>
      <c r="BK15" s="25">
        <v>493388</v>
      </c>
      <c r="BL15" s="25">
        <v>513201</v>
      </c>
      <c r="BM15" s="25">
        <v>513796</v>
      </c>
      <c r="BN15" s="25">
        <v>542686</v>
      </c>
    </row>
    <row r="16" spans="1:66" x14ac:dyDescent="0.35">
      <c r="A16" s="52">
        <v>250</v>
      </c>
      <c r="B16" s="52" t="s">
        <v>422</v>
      </c>
      <c r="C16" s="52">
        <v>136</v>
      </c>
      <c r="D16" s="52" t="s">
        <v>405</v>
      </c>
      <c r="E16" s="52">
        <v>5510</v>
      </c>
      <c r="F16" s="52" t="s">
        <v>5</v>
      </c>
      <c r="G16" s="52" t="s">
        <v>0</v>
      </c>
      <c r="H16" s="25">
        <v>19061</v>
      </c>
      <c r="I16" s="25">
        <v>21660</v>
      </c>
      <c r="J16" s="25">
        <v>20788</v>
      </c>
      <c r="K16" s="25">
        <v>15159</v>
      </c>
      <c r="L16" s="25">
        <v>22557</v>
      </c>
      <c r="M16" s="25">
        <v>29956</v>
      </c>
      <c r="N16" s="25">
        <v>44668</v>
      </c>
      <c r="O16" s="25">
        <v>42000</v>
      </c>
      <c r="P16" s="25">
        <v>40000</v>
      </c>
      <c r="Q16" s="25">
        <v>38000</v>
      </c>
      <c r="R16" s="25">
        <v>38900</v>
      </c>
      <c r="S16" s="25">
        <v>38800</v>
      </c>
      <c r="T16" s="25">
        <v>40500</v>
      </c>
      <c r="U16" s="25">
        <v>42300</v>
      </c>
      <c r="V16" s="25">
        <v>43200</v>
      </c>
      <c r="W16" s="25">
        <v>46000</v>
      </c>
      <c r="X16" s="25">
        <v>45800</v>
      </c>
      <c r="Y16" s="25">
        <v>37000</v>
      </c>
      <c r="Z16" s="25">
        <v>30000</v>
      </c>
      <c r="AA16" s="25">
        <v>30600</v>
      </c>
      <c r="AB16" s="25">
        <v>31800</v>
      </c>
      <c r="AC16" s="25">
        <v>32400</v>
      </c>
      <c r="AD16" s="25">
        <v>33600</v>
      </c>
      <c r="AE16" s="25">
        <v>34200</v>
      </c>
      <c r="AF16" s="25">
        <v>34800</v>
      </c>
      <c r="AG16" s="25">
        <v>37700</v>
      </c>
      <c r="AH16" s="25">
        <v>36780</v>
      </c>
      <c r="AI16" s="25">
        <v>37440</v>
      </c>
      <c r="AJ16" s="25">
        <v>38110</v>
      </c>
      <c r="AK16" s="25">
        <v>38780</v>
      </c>
      <c r="AL16" s="25">
        <v>39490</v>
      </c>
      <c r="AM16" s="25">
        <v>62400</v>
      </c>
      <c r="AN16" s="25">
        <v>64130</v>
      </c>
      <c r="AO16" s="25">
        <v>65906</v>
      </c>
      <c r="AP16" s="25">
        <v>67739</v>
      </c>
      <c r="AQ16" s="25">
        <v>69623</v>
      </c>
      <c r="AR16" s="25">
        <v>71559</v>
      </c>
      <c r="AS16" s="25">
        <v>58572</v>
      </c>
      <c r="AT16" s="25">
        <v>60212</v>
      </c>
      <c r="AU16" s="25">
        <v>61898</v>
      </c>
      <c r="AV16" s="25">
        <v>63631</v>
      </c>
      <c r="AW16" s="25">
        <v>65413</v>
      </c>
      <c r="AX16" s="25">
        <v>65550</v>
      </c>
      <c r="AY16" s="25">
        <v>65690</v>
      </c>
      <c r="AZ16" s="25">
        <v>65830</v>
      </c>
      <c r="BA16" s="25">
        <v>65970</v>
      </c>
      <c r="BB16" s="25">
        <v>66110</v>
      </c>
      <c r="BC16" s="25">
        <v>66250</v>
      </c>
      <c r="BD16" s="25">
        <v>66390</v>
      </c>
      <c r="BE16" s="25">
        <v>66641</v>
      </c>
      <c r="BF16" s="25">
        <v>66782</v>
      </c>
      <c r="BG16" s="25">
        <v>67781</v>
      </c>
      <c r="BH16" s="25">
        <v>69198</v>
      </c>
      <c r="BI16" s="25">
        <v>69003</v>
      </c>
      <c r="BJ16" s="25">
        <v>68671</v>
      </c>
      <c r="BK16" s="25">
        <v>68461</v>
      </c>
      <c r="BL16" s="25">
        <v>68685</v>
      </c>
      <c r="BM16" s="25">
        <v>68910</v>
      </c>
      <c r="BN16" s="25">
        <v>69134</v>
      </c>
    </row>
    <row r="17" spans="1:66" x14ac:dyDescent="0.35">
      <c r="A17" s="52">
        <v>250</v>
      </c>
      <c r="B17" s="52" t="s">
        <v>422</v>
      </c>
      <c r="C17" s="52">
        <v>137</v>
      </c>
      <c r="D17" s="52" t="s">
        <v>428</v>
      </c>
      <c r="E17" s="52">
        <v>5510</v>
      </c>
      <c r="F17" s="52" t="s">
        <v>5</v>
      </c>
      <c r="G17" s="52" t="s">
        <v>0</v>
      </c>
      <c r="H17" s="25">
        <v>60000</v>
      </c>
      <c r="I17" s="25">
        <v>70000</v>
      </c>
      <c r="J17" s="25">
        <v>75000</v>
      </c>
      <c r="K17" s="25">
        <v>80000</v>
      </c>
      <c r="L17" s="25">
        <v>90000</v>
      </c>
      <c r="M17" s="25">
        <v>101600</v>
      </c>
      <c r="N17" s="25">
        <v>113000</v>
      </c>
      <c r="O17" s="25">
        <v>155000</v>
      </c>
      <c r="P17" s="25">
        <v>167500</v>
      </c>
      <c r="Q17" s="25">
        <v>161200</v>
      </c>
      <c r="R17" s="25">
        <v>164800</v>
      </c>
      <c r="S17" s="25">
        <v>164600</v>
      </c>
      <c r="T17" s="25">
        <v>174900</v>
      </c>
      <c r="U17" s="25">
        <v>172200</v>
      </c>
      <c r="V17" s="25">
        <v>173600</v>
      </c>
      <c r="W17" s="25">
        <v>183400</v>
      </c>
      <c r="X17" s="25">
        <v>183200</v>
      </c>
      <c r="Y17" s="25">
        <v>176600</v>
      </c>
      <c r="Z17" s="25">
        <v>199400</v>
      </c>
      <c r="AA17" s="25">
        <v>230400</v>
      </c>
      <c r="AB17" s="25">
        <v>237600</v>
      </c>
      <c r="AC17" s="25">
        <v>243900</v>
      </c>
      <c r="AD17" s="25">
        <v>251100</v>
      </c>
      <c r="AE17" s="25">
        <v>252900</v>
      </c>
      <c r="AF17" s="25">
        <v>261200</v>
      </c>
      <c r="AG17" s="25">
        <v>262700</v>
      </c>
      <c r="AH17" s="25">
        <v>264150</v>
      </c>
      <c r="AI17" s="25">
        <v>265100</v>
      </c>
      <c r="AJ17" s="25">
        <v>266100</v>
      </c>
      <c r="AK17" s="25">
        <v>267090</v>
      </c>
      <c r="AL17" s="25">
        <v>287300</v>
      </c>
      <c r="AM17" s="25">
        <v>288500</v>
      </c>
      <c r="AN17" s="25">
        <v>289540</v>
      </c>
      <c r="AO17" s="25">
        <v>294300</v>
      </c>
      <c r="AP17" s="25">
        <v>88737</v>
      </c>
      <c r="AQ17" s="25">
        <v>90315</v>
      </c>
      <c r="AR17" s="25">
        <v>91921</v>
      </c>
      <c r="AS17" s="25">
        <v>96748</v>
      </c>
      <c r="AT17" s="25">
        <v>93000</v>
      </c>
      <c r="AU17" s="25">
        <v>90000</v>
      </c>
      <c r="AV17" s="25">
        <v>87100</v>
      </c>
      <c r="AW17" s="25">
        <v>84290</v>
      </c>
      <c r="AX17" s="25">
        <v>85320</v>
      </c>
      <c r="AY17" s="25">
        <v>84860</v>
      </c>
      <c r="AZ17" s="25">
        <v>84900</v>
      </c>
      <c r="BA17" s="25">
        <v>85940</v>
      </c>
      <c r="BB17" s="25">
        <v>86990</v>
      </c>
      <c r="BC17" s="25">
        <v>88050</v>
      </c>
      <c r="BD17" s="25">
        <v>89123</v>
      </c>
      <c r="BE17" s="25">
        <v>90229</v>
      </c>
      <c r="BF17" s="25">
        <v>91334</v>
      </c>
      <c r="BG17" s="25">
        <v>95196</v>
      </c>
      <c r="BH17" s="25">
        <v>97709</v>
      </c>
      <c r="BI17" s="25">
        <v>100406</v>
      </c>
      <c r="BJ17" s="25">
        <v>100587</v>
      </c>
      <c r="BK17" s="25">
        <v>101181</v>
      </c>
      <c r="BL17" s="25">
        <v>107065</v>
      </c>
      <c r="BM17" s="25">
        <v>109273</v>
      </c>
      <c r="BN17" s="25">
        <v>112168</v>
      </c>
    </row>
    <row r="18" spans="1:66" x14ac:dyDescent="0.35">
      <c r="D18" s="52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</row>
    <row r="19" spans="1:66" x14ac:dyDescent="0.35">
      <c r="A19" s="52">
        <v>250</v>
      </c>
      <c r="B19" s="52" t="s">
        <v>422</v>
      </c>
      <c r="C19" s="52">
        <v>156</v>
      </c>
      <c r="D19" s="52" t="s">
        <v>285</v>
      </c>
      <c r="E19" s="52">
        <v>5510</v>
      </c>
      <c r="F19" s="52" t="s">
        <v>5</v>
      </c>
      <c r="G19" s="52" t="s">
        <v>0</v>
      </c>
      <c r="H19" s="25">
        <v>480000</v>
      </c>
      <c r="I19" s="25">
        <v>570000</v>
      </c>
      <c r="J19" s="25">
        <v>545000</v>
      </c>
      <c r="K19" s="25">
        <v>425000</v>
      </c>
      <c r="L19" s="25">
        <v>470000</v>
      </c>
      <c r="M19" s="25">
        <v>470000</v>
      </c>
      <c r="N19" s="25">
        <v>550000</v>
      </c>
      <c r="O19" s="25">
        <v>554700</v>
      </c>
      <c r="P19" s="25">
        <v>600000</v>
      </c>
      <c r="Q19" s="25">
        <v>623200</v>
      </c>
      <c r="R19" s="25">
        <v>635200</v>
      </c>
      <c r="S19" s="25">
        <v>699900</v>
      </c>
      <c r="T19" s="25">
        <v>771200</v>
      </c>
      <c r="U19" s="25">
        <v>816400</v>
      </c>
      <c r="V19" s="25">
        <v>813000</v>
      </c>
      <c r="W19" s="25">
        <v>814400</v>
      </c>
      <c r="X19" s="25">
        <v>817000</v>
      </c>
      <c r="Y19" s="25">
        <v>652200</v>
      </c>
      <c r="Z19" s="25">
        <v>700000</v>
      </c>
      <c r="AA19" s="25">
        <v>885400</v>
      </c>
      <c r="AB19" s="25">
        <v>911000</v>
      </c>
      <c r="AC19" s="25">
        <v>938080</v>
      </c>
      <c r="AD19" s="25">
        <v>964500</v>
      </c>
      <c r="AE19" s="25">
        <v>1191900</v>
      </c>
      <c r="AF19" s="25">
        <v>1025300</v>
      </c>
      <c r="AG19" s="25">
        <v>1037300</v>
      </c>
      <c r="AH19" s="25">
        <v>1296200</v>
      </c>
      <c r="AI19" s="25">
        <v>1315800</v>
      </c>
      <c r="AJ19" s="25">
        <v>1351200</v>
      </c>
      <c r="AK19" s="25">
        <v>1691100</v>
      </c>
      <c r="AL19" s="25">
        <v>1699200</v>
      </c>
      <c r="AM19" s="25">
        <v>1707340</v>
      </c>
      <c r="AN19" s="25">
        <v>1715520</v>
      </c>
      <c r="AO19" s="25">
        <v>1711090</v>
      </c>
      <c r="AP19" s="25">
        <v>1706670</v>
      </c>
      <c r="AQ19" s="25">
        <v>1702260</v>
      </c>
      <c r="AR19" s="25">
        <v>1726160</v>
      </c>
      <c r="AS19" s="25">
        <v>1731210</v>
      </c>
      <c r="AT19" s="25">
        <v>1700000</v>
      </c>
      <c r="AU19" s="25">
        <v>1669000</v>
      </c>
      <c r="AV19" s="25">
        <v>1560000</v>
      </c>
      <c r="AW19" s="25">
        <v>1603685</v>
      </c>
      <c r="AX19" s="25">
        <v>1579350</v>
      </c>
      <c r="AY19" s="25">
        <v>1550550</v>
      </c>
      <c r="AZ19" s="25">
        <v>1522275</v>
      </c>
      <c r="BA19" s="25">
        <v>1494516</v>
      </c>
      <c r="BB19" s="25">
        <v>1694395</v>
      </c>
      <c r="BC19" s="25">
        <v>1793412</v>
      </c>
      <c r="BD19" s="25">
        <v>1827140</v>
      </c>
      <c r="BE19" s="25">
        <v>2078771</v>
      </c>
      <c r="BF19" s="25">
        <v>1993010</v>
      </c>
      <c r="BG19" s="25">
        <v>2013167</v>
      </c>
      <c r="BH19" s="25">
        <v>2014897</v>
      </c>
      <c r="BI19" s="25">
        <v>2044007</v>
      </c>
      <c r="BJ19" s="25">
        <v>2136748</v>
      </c>
      <c r="BK19" s="25">
        <v>2188687</v>
      </c>
      <c r="BL19" s="25">
        <v>2231185</v>
      </c>
      <c r="BM19" s="25">
        <v>2274758</v>
      </c>
      <c r="BN19" s="25">
        <v>2319282</v>
      </c>
    </row>
    <row r="20" spans="1:66" x14ac:dyDescent="0.35">
      <c r="D20" s="52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</row>
    <row r="21" spans="1:66" x14ac:dyDescent="0.35">
      <c r="A21" s="52">
        <v>250</v>
      </c>
      <c r="B21" s="52" t="s">
        <v>422</v>
      </c>
      <c r="C21" s="52">
        <v>176</v>
      </c>
      <c r="D21" s="52" t="s">
        <v>275</v>
      </c>
      <c r="E21" s="52">
        <v>5510</v>
      </c>
      <c r="F21" s="52" t="s">
        <v>5</v>
      </c>
      <c r="G21" s="52" t="s">
        <v>0</v>
      </c>
      <c r="H21" s="25">
        <v>60000</v>
      </c>
      <c r="I21" s="25">
        <v>64000</v>
      </c>
      <c r="J21" s="25">
        <v>67000</v>
      </c>
      <c r="K21" s="25">
        <v>70000</v>
      </c>
      <c r="L21" s="25">
        <v>73000</v>
      </c>
      <c r="M21" s="25">
        <v>75000</v>
      </c>
      <c r="N21" s="25">
        <v>78000</v>
      </c>
      <c r="O21" s="25">
        <v>80000</v>
      </c>
      <c r="P21" s="25">
        <v>74800</v>
      </c>
      <c r="Q21" s="25">
        <v>75700</v>
      </c>
      <c r="R21" s="25">
        <v>80500</v>
      </c>
      <c r="S21" s="25">
        <v>82900</v>
      </c>
      <c r="T21" s="25">
        <v>84700</v>
      </c>
      <c r="U21" s="25">
        <v>87700</v>
      </c>
      <c r="V21" s="25">
        <v>91400</v>
      </c>
      <c r="W21" s="25">
        <v>92900</v>
      </c>
      <c r="X21" s="25">
        <v>92800</v>
      </c>
      <c r="Y21" s="25">
        <v>89800</v>
      </c>
      <c r="Z21" s="25">
        <v>98800</v>
      </c>
      <c r="AA21" s="25">
        <v>104400</v>
      </c>
      <c r="AB21" s="25">
        <v>107500</v>
      </c>
      <c r="AC21" s="25">
        <v>110500</v>
      </c>
      <c r="AD21" s="25">
        <v>113900</v>
      </c>
      <c r="AE21" s="25">
        <v>116900</v>
      </c>
      <c r="AF21" s="25">
        <v>120200</v>
      </c>
      <c r="AG21" s="25">
        <v>119600</v>
      </c>
      <c r="AH21" s="25">
        <v>110000</v>
      </c>
      <c r="AI21" s="25">
        <v>120900</v>
      </c>
      <c r="AJ21" s="25">
        <v>121300</v>
      </c>
      <c r="AK21" s="25">
        <v>135000</v>
      </c>
      <c r="AL21" s="25">
        <v>166190</v>
      </c>
      <c r="AM21" s="25">
        <v>170020</v>
      </c>
      <c r="AN21" s="25">
        <v>174500</v>
      </c>
      <c r="AO21" s="25">
        <v>178870</v>
      </c>
      <c r="AP21" s="25">
        <v>112394</v>
      </c>
      <c r="AQ21" s="25">
        <v>132460</v>
      </c>
      <c r="AR21" s="25">
        <v>135442</v>
      </c>
      <c r="AS21" s="25">
        <v>138491</v>
      </c>
      <c r="AT21" s="25">
        <v>130000</v>
      </c>
      <c r="AU21" s="25">
        <v>122000</v>
      </c>
      <c r="AV21" s="25">
        <v>114492</v>
      </c>
      <c r="AW21" s="25">
        <v>107440</v>
      </c>
      <c r="AX21" s="25">
        <v>108390</v>
      </c>
      <c r="AY21" s="25">
        <v>109340</v>
      </c>
      <c r="AZ21" s="25">
        <v>110300</v>
      </c>
      <c r="BA21" s="25">
        <v>111270</v>
      </c>
      <c r="BB21" s="25">
        <v>112250</v>
      </c>
      <c r="BC21" s="25">
        <v>113240</v>
      </c>
      <c r="BD21" s="25">
        <v>114239</v>
      </c>
      <c r="BE21" s="25">
        <v>115237</v>
      </c>
      <c r="BF21" s="25">
        <v>238124</v>
      </c>
      <c r="BG21" s="25">
        <v>247196</v>
      </c>
      <c r="BH21" s="25">
        <v>248075</v>
      </c>
      <c r="BI21" s="25">
        <v>248957</v>
      </c>
      <c r="BJ21" s="25">
        <v>249405</v>
      </c>
      <c r="BK21" s="25">
        <v>248959</v>
      </c>
      <c r="BL21" s="25">
        <v>252380</v>
      </c>
      <c r="BM21" s="25">
        <v>256182</v>
      </c>
      <c r="BN21" s="25">
        <v>260041</v>
      </c>
    </row>
    <row r="22" spans="1:66" x14ac:dyDescent="0.35">
      <c r="A22" s="52">
        <v>250</v>
      </c>
      <c r="B22" s="52" t="s">
        <v>422</v>
      </c>
      <c r="C22" s="52">
        <v>195</v>
      </c>
      <c r="D22" s="52" t="s">
        <v>430</v>
      </c>
      <c r="E22" s="52">
        <v>5510</v>
      </c>
      <c r="F22" s="52" t="s">
        <v>5</v>
      </c>
      <c r="G22" s="52" t="s">
        <v>0</v>
      </c>
      <c r="H22" s="25">
        <v>29000</v>
      </c>
      <c r="I22" s="25">
        <v>31000</v>
      </c>
      <c r="J22" s="25">
        <v>33000</v>
      </c>
      <c r="K22" s="25">
        <v>35000</v>
      </c>
      <c r="L22" s="25">
        <v>35000</v>
      </c>
      <c r="M22" s="25">
        <v>36000</v>
      </c>
      <c r="N22" s="25">
        <v>36000</v>
      </c>
      <c r="O22" s="25">
        <v>37000</v>
      </c>
      <c r="P22" s="25">
        <v>36400</v>
      </c>
      <c r="Q22" s="25">
        <v>39700</v>
      </c>
      <c r="R22" s="25">
        <v>40300</v>
      </c>
      <c r="S22" s="25">
        <v>40400</v>
      </c>
      <c r="T22" s="25">
        <v>42700</v>
      </c>
      <c r="U22" s="25">
        <v>44800</v>
      </c>
      <c r="V22" s="25">
        <v>45100</v>
      </c>
      <c r="W22" s="25">
        <v>46300</v>
      </c>
      <c r="X22" s="25">
        <v>48500</v>
      </c>
      <c r="Y22" s="25">
        <v>47500</v>
      </c>
      <c r="Z22" s="25">
        <v>38900</v>
      </c>
      <c r="AA22" s="25">
        <v>46100</v>
      </c>
      <c r="AB22" s="25">
        <v>47500</v>
      </c>
      <c r="AC22" s="25">
        <v>48800</v>
      </c>
      <c r="AD22" s="25">
        <v>50300</v>
      </c>
      <c r="AE22" s="25">
        <v>51600</v>
      </c>
      <c r="AF22" s="25">
        <v>54000</v>
      </c>
      <c r="AG22" s="25">
        <v>55200</v>
      </c>
      <c r="AH22" s="25">
        <v>56400</v>
      </c>
      <c r="AI22" s="25">
        <v>57200</v>
      </c>
      <c r="AJ22" s="25">
        <v>58100</v>
      </c>
      <c r="AK22" s="25">
        <v>50000</v>
      </c>
      <c r="AL22" s="25">
        <v>38810</v>
      </c>
      <c r="AM22" s="25">
        <v>39840</v>
      </c>
      <c r="AN22" s="25">
        <v>40160</v>
      </c>
      <c r="AO22" s="25">
        <v>40850</v>
      </c>
      <c r="AP22" s="25">
        <v>41549</v>
      </c>
      <c r="AQ22" s="25">
        <v>42264</v>
      </c>
      <c r="AR22" s="25">
        <v>43623</v>
      </c>
      <c r="AS22" s="25">
        <v>45026</v>
      </c>
      <c r="AT22" s="25">
        <v>46473</v>
      </c>
      <c r="AU22" s="25">
        <v>47968</v>
      </c>
      <c r="AV22" s="25">
        <v>49510</v>
      </c>
      <c r="AW22" s="25">
        <v>51100</v>
      </c>
      <c r="AX22" s="25">
        <v>52360</v>
      </c>
      <c r="AY22" s="25">
        <v>63650</v>
      </c>
      <c r="AZ22" s="25">
        <v>54980</v>
      </c>
      <c r="BA22" s="25">
        <v>56340</v>
      </c>
      <c r="BB22" s="25">
        <v>58000</v>
      </c>
      <c r="BC22" s="25">
        <v>58000</v>
      </c>
      <c r="BD22" s="25">
        <v>60626</v>
      </c>
      <c r="BE22" s="25">
        <v>62416</v>
      </c>
      <c r="BF22" s="25">
        <v>64264</v>
      </c>
      <c r="BG22" s="25">
        <v>66176</v>
      </c>
      <c r="BH22" s="25">
        <v>68094</v>
      </c>
      <c r="BI22" s="25">
        <v>70042</v>
      </c>
      <c r="BJ22" s="25">
        <v>70168</v>
      </c>
      <c r="BK22" s="25">
        <v>72028</v>
      </c>
      <c r="BL22" s="25">
        <v>74048</v>
      </c>
      <c r="BM22" s="25">
        <v>74881</v>
      </c>
      <c r="BN22" s="25">
        <v>76292</v>
      </c>
    </row>
    <row r="23" spans="1:66" x14ac:dyDescent="0.35">
      <c r="A23" s="52">
        <v>250</v>
      </c>
      <c r="B23" s="52" t="s">
        <v>422</v>
      </c>
      <c r="C23" s="52">
        <v>187</v>
      </c>
      <c r="D23" s="52" t="s">
        <v>279</v>
      </c>
      <c r="E23" s="52">
        <v>5510</v>
      </c>
      <c r="F23" s="52" t="s">
        <v>5</v>
      </c>
      <c r="G23" s="52" t="s">
        <v>0</v>
      </c>
      <c r="H23" s="25">
        <v>800</v>
      </c>
      <c r="I23" s="25">
        <v>800</v>
      </c>
      <c r="J23" s="25">
        <v>800</v>
      </c>
      <c r="K23" s="25">
        <v>800</v>
      </c>
      <c r="L23" s="25">
        <v>800</v>
      </c>
      <c r="M23" s="25">
        <v>800</v>
      </c>
      <c r="N23" s="25">
        <v>800</v>
      </c>
      <c r="O23" s="25">
        <v>800</v>
      </c>
      <c r="P23" s="25">
        <v>800</v>
      </c>
      <c r="Q23" s="25">
        <v>800</v>
      </c>
      <c r="R23" s="25">
        <v>800</v>
      </c>
      <c r="S23" s="25">
        <v>800</v>
      </c>
      <c r="T23" s="25">
        <v>800</v>
      </c>
      <c r="U23" s="25">
        <v>800</v>
      </c>
      <c r="V23" s="25">
        <v>800</v>
      </c>
      <c r="W23" s="25">
        <v>800</v>
      </c>
      <c r="X23" s="25">
        <v>900</v>
      </c>
      <c r="Y23" s="25">
        <v>900</v>
      </c>
      <c r="Z23" s="25">
        <v>900</v>
      </c>
      <c r="AA23" s="25">
        <v>900</v>
      </c>
      <c r="AB23" s="25">
        <v>900</v>
      </c>
      <c r="AC23" s="25">
        <v>900</v>
      </c>
      <c r="AD23" s="25">
        <v>900</v>
      </c>
      <c r="AE23" s="25">
        <v>900</v>
      </c>
      <c r="AF23" s="25">
        <v>900</v>
      </c>
      <c r="AG23" s="25">
        <v>900</v>
      </c>
      <c r="AH23" s="25">
        <v>900</v>
      </c>
      <c r="AI23" s="25">
        <v>900</v>
      </c>
      <c r="AJ23" s="25">
        <v>900</v>
      </c>
      <c r="AK23" s="25">
        <v>996</v>
      </c>
      <c r="AL23" s="25">
        <v>759</v>
      </c>
      <c r="AM23" s="25">
        <v>806</v>
      </c>
      <c r="AN23" s="25">
        <v>853</v>
      </c>
      <c r="AO23" s="25">
        <v>911</v>
      </c>
      <c r="AP23" s="25">
        <v>953</v>
      </c>
      <c r="AQ23" s="25">
        <v>994</v>
      </c>
      <c r="AR23" s="25">
        <v>1037</v>
      </c>
      <c r="AS23" s="25">
        <v>1081</v>
      </c>
      <c r="AT23" s="25">
        <v>1127</v>
      </c>
      <c r="AU23" s="25">
        <v>1175</v>
      </c>
      <c r="AV23" s="25">
        <v>1226</v>
      </c>
      <c r="AW23" s="25">
        <v>1280</v>
      </c>
      <c r="AX23" s="25">
        <v>1290</v>
      </c>
      <c r="AY23" s="25">
        <v>1300</v>
      </c>
      <c r="AZ23" s="25">
        <v>1310</v>
      </c>
      <c r="BA23" s="25">
        <v>1320</v>
      </c>
      <c r="BB23" s="25">
        <v>1340</v>
      </c>
      <c r="BC23" s="25">
        <v>1340</v>
      </c>
      <c r="BD23" s="25">
        <v>1350</v>
      </c>
      <c r="BE23" s="25">
        <v>1360</v>
      </c>
      <c r="BF23" s="25">
        <v>1380</v>
      </c>
      <c r="BG23" s="25">
        <v>1346</v>
      </c>
      <c r="BH23" s="25">
        <v>1359</v>
      </c>
      <c r="BI23" s="25">
        <v>1372</v>
      </c>
      <c r="BJ23" s="25">
        <v>1374</v>
      </c>
      <c r="BK23" s="25">
        <v>1393</v>
      </c>
      <c r="BL23" s="25">
        <v>1411</v>
      </c>
      <c r="BM23" s="25">
        <v>1424</v>
      </c>
      <c r="BN23" s="25">
        <v>1437</v>
      </c>
    </row>
    <row r="24" spans="1:66" x14ac:dyDescent="0.35">
      <c r="D24" s="52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</row>
    <row r="25" spans="1:66" x14ac:dyDescent="0.35">
      <c r="A25" s="52">
        <v>250</v>
      </c>
      <c r="B25" s="52" t="s">
        <v>422</v>
      </c>
      <c r="C25" s="52">
        <v>203</v>
      </c>
      <c r="D25" s="52" t="s">
        <v>429</v>
      </c>
      <c r="E25" s="52">
        <v>5510</v>
      </c>
      <c r="F25" s="52" t="s">
        <v>5</v>
      </c>
      <c r="G25" s="52" t="s">
        <v>0</v>
      </c>
      <c r="H25" s="25">
        <v>7600</v>
      </c>
      <c r="I25" s="25">
        <v>7600</v>
      </c>
      <c r="J25" s="25">
        <v>7600</v>
      </c>
      <c r="K25" s="25">
        <v>7600</v>
      </c>
      <c r="L25" s="25">
        <v>7600</v>
      </c>
      <c r="M25" s="25">
        <v>7600</v>
      </c>
      <c r="N25" s="25">
        <v>7600</v>
      </c>
      <c r="O25" s="25">
        <v>7600</v>
      </c>
      <c r="P25" s="25">
        <v>7600</v>
      </c>
      <c r="Q25" s="25">
        <v>7600</v>
      </c>
      <c r="R25" s="25">
        <v>7900</v>
      </c>
      <c r="S25" s="25">
        <v>7900</v>
      </c>
      <c r="T25" s="25">
        <v>7900</v>
      </c>
      <c r="U25" s="25">
        <v>7900</v>
      </c>
      <c r="V25" s="25">
        <v>7900</v>
      </c>
      <c r="W25" s="25">
        <v>7900</v>
      </c>
      <c r="X25" s="25">
        <v>7900</v>
      </c>
      <c r="Y25" s="25">
        <v>7900</v>
      </c>
      <c r="Z25" s="25">
        <v>7900</v>
      </c>
      <c r="AA25" s="25">
        <v>7900</v>
      </c>
      <c r="AB25" s="25">
        <v>8300</v>
      </c>
      <c r="AC25" s="25">
        <v>8300</v>
      </c>
      <c r="AD25" s="25">
        <v>8300</v>
      </c>
      <c r="AE25" s="25">
        <v>8300</v>
      </c>
      <c r="AF25" s="25">
        <v>8300</v>
      </c>
      <c r="AG25" s="25">
        <v>8300</v>
      </c>
      <c r="AH25" s="25">
        <v>8300</v>
      </c>
      <c r="AI25" s="25">
        <v>8700</v>
      </c>
      <c r="AJ25" s="25">
        <v>8700</v>
      </c>
      <c r="AK25" s="25">
        <v>9632</v>
      </c>
      <c r="AL25" s="25">
        <v>8900</v>
      </c>
      <c r="AM25" s="25">
        <v>6810</v>
      </c>
      <c r="AN25" s="25">
        <v>7050</v>
      </c>
      <c r="AO25" s="25">
        <v>7300</v>
      </c>
      <c r="AP25" s="25">
        <v>7558</v>
      </c>
      <c r="AQ25" s="25">
        <v>7829</v>
      </c>
      <c r="AR25" s="25">
        <v>8025</v>
      </c>
      <c r="AS25" s="25">
        <v>8193</v>
      </c>
      <c r="AT25" s="25">
        <v>8365</v>
      </c>
      <c r="AU25" s="25">
        <v>8541</v>
      </c>
      <c r="AV25" s="25">
        <v>8720</v>
      </c>
      <c r="AW25" s="25">
        <v>8900</v>
      </c>
      <c r="AX25" s="25">
        <v>9100</v>
      </c>
      <c r="AY25" s="25">
        <v>9300</v>
      </c>
      <c r="AZ25" s="25">
        <v>9510</v>
      </c>
      <c r="BA25" s="25">
        <v>9720</v>
      </c>
      <c r="BB25" s="25">
        <v>9940</v>
      </c>
      <c r="BC25" s="25">
        <v>10160</v>
      </c>
      <c r="BD25" s="25">
        <v>10378</v>
      </c>
      <c r="BE25" s="25">
        <v>9566</v>
      </c>
      <c r="BF25" s="25">
        <v>9852</v>
      </c>
      <c r="BG25" s="25">
        <v>10134</v>
      </c>
      <c r="BH25" s="25">
        <v>10436</v>
      </c>
      <c r="BI25" s="25">
        <v>10741</v>
      </c>
      <c r="BJ25" s="25">
        <v>10763</v>
      </c>
      <c r="BK25" s="25">
        <v>10833</v>
      </c>
      <c r="BL25" s="25">
        <v>10969</v>
      </c>
      <c r="BM25" s="25">
        <v>10929</v>
      </c>
      <c r="BN25" s="25">
        <v>11001</v>
      </c>
    </row>
    <row r="26" spans="1:66" x14ac:dyDescent="0.35">
      <c r="A26" s="52">
        <v>250</v>
      </c>
      <c r="B26" s="52" t="s">
        <v>422</v>
      </c>
      <c r="C26" s="52">
        <v>414</v>
      </c>
      <c r="D26" s="52" t="s">
        <v>276</v>
      </c>
      <c r="E26" s="52">
        <v>5510</v>
      </c>
      <c r="F26" s="52" t="s">
        <v>5</v>
      </c>
      <c r="G26" s="52" t="s">
        <v>0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>
        <v>3500</v>
      </c>
      <c r="AL26" s="25">
        <v>3508</v>
      </c>
      <c r="AM26" s="25">
        <v>3526</v>
      </c>
      <c r="AN26" s="25">
        <v>3544</v>
      </c>
      <c r="AO26" s="25">
        <v>3563</v>
      </c>
      <c r="AP26" s="25">
        <v>3582</v>
      </c>
      <c r="AQ26" s="25">
        <v>3601</v>
      </c>
      <c r="AR26" s="25">
        <v>3597</v>
      </c>
      <c r="AS26" s="25">
        <v>3624</v>
      </c>
      <c r="AT26" s="25">
        <v>3651</v>
      </c>
      <c r="AU26" s="25">
        <v>3679</v>
      </c>
      <c r="AV26" s="25">
        <v>3700</v>
      </c>
      <c r="AW26" s="25">
        <v>3752</v>
      </c>
      <c r="AX26" s="25">
        <v>3800</v>
      </c>
      <c r="AY26" s="25">
        <v>3846</v>
      </c>
      <c r="AZ26" s="25">
        <v>3885</v>
      </c>
      <c r="BA26" s="25">
        <v>3919</v>
      </c>
      <c r="BB26" s="25">
        <v>3957</v>
      </c>
      <c r="BC26" s="25">
        <v>3942</v>
      </c>
      <c r="BD26" s="25">
        <v>4027</v>
      </c>
      <c r="BE26" s="25">
        <v>4100</v>
      </c>
      <c r="BF26" s="25">
        <v>4281</v>
      </c>
      <c r="BG26" s="25">
        <v>4500</v>
      </c>
      <c r="BH26" s="25">
        <v>4550</v>
      </c>
      <c r="BI26" s="25">
        <v>4606</v>
      </c>
      <c r="BJ26" s="25">
        <v>4577</v>
      </c>
      <c r="BK26" s="25">
        <v>4675</v>
      </c>
      <c r="BL26" s="25">
        <v>4751</v>
      </c>
      <c r="BM26" s="25">
        <v>4826</v>
      </c>
      <c r="BN26" s="25">
        <v>4902</v>
      </c>
    </row>
    <row r="27" spans="1:66" x14ac:dyDescent="0.35">
      <c r="A27" s="52">
        <v>250</v>
      </c>
      <c r="B27" s="52" t="s">
        <v>422</v>
      </c>
      <c r="C27" s="52">
        <v>197</v>
      </c>
      <c r="D27" s="52" t="s">
        <v>337</v>
      </c>
      <c r="E27" s="52">
        <v>5510</v>
      </c>
      <c r="F27" s="52" t="s">
        <v>5</v>
      </c>
      <c r="G27" s="52" t="s">
        <v>0</v>
      </c>
      <c r="H27" s="25">
        <v>3100</v>
      </c>
      <c r="I27" s="25">
        <v>3100</v>
      </c>
      <c r="J27" s="25">
        <v>3100</v>
      </c>
      <c r="K27" s="25">
        <v>3100</v>
      </c>
      <c r="L27" s="25">
        <v>3100</v>
      </c>
      <c r="M27" s="25">
        <v>3100</v>
      </c>
      <c r="N27" s="25">
        <v>3300</v>
      </c>
      <c r="O27" s="25">
        <v>3300</v>
      </c>
      <c r="P27" s="25">
        <v>3300</v>
      </c>
      <c r="Q27" s="25">
        <v>3300</v>
      </c>
      <c r="R27" s="25">
        <v>3300</v>
      </c>
      <c r="S27" s="25">
        <v>3500</v>
      </c>
      <c r="T27" s="25">
        <v>3500</v>
      </c>
      <c r="U27" s="25">
        <v>3500</v>
      </c>
      <c r="V27" s="25">
        <v>3800</v>
      </c>
      <c r="W27" s="25">
        <v>3800</v>
      </c>
      <c r="X27" s="25">
        <v>3800</v>
      </c>
      <c r="Y27" s="25">
        <v>3800</v>
      </c>
      <c r="Z27" s="25">
        <v>3800</v>
      </c>
      <c r="AA27" s="25">
        <v>3800</v>
      </c>
      <c r="AB27" s="25">
        <v>3800</v>
      </c>
      <c r="AC27" s="25">
        <v>3800</v>
      </c>
      <c r="AD27" s="25">
        <v>3800</v>
      </c>
      <c r="AE27" s="25">
        <v>3800</v>
      </c>
      <c r="AF27" s="25">
        <v>4000</v>
      </c>
      <c r="AG27" s="25">
        <v>4000</v>
      </c>
      <c r="AH27" s="25">
        <v>4000</v>
      </c>
      <c r="AI27" s="25">
        <v>4200</v>
      </c>
      <c r="AJ27" s="25">
        <v>4200</v>
      </c>
      <c r="AK27" s="25">
        <v>4650</v>
      </c>
      <c r="AL27" s="25">
        <v>4377</v>
      </c>
      <c r="AM27" s="25">
        <v>4647</v>
      </c>
      <c r="AN27" s="25">
        <v>4932</v>
      </c>
      <c r="AO27" s="25">
        <v>5237</v>
      </c>
      <c r="AP27" s="25">
        <v>5554</v>
      </c>
      <c r="AQ27" s="25">
        <v>5934</v>
      </c>
      <c r="AR27" s="25">
        <v>6032</v>
      </c>
      <c r="AS27" s="25">
        <v>6171</v>
      </c>
      <c r="AT27" s="25">
        <v>6319</v>
      </c>
      <c r="AU27" s="25">
        <v>6471</v>
      </c>
      <c r="AV27" s="25">
        <v>6628</v>
      </c>
      <c r="AW27" s="25">
        <v>6780</v>
      </c>
      <c r="AX27" s="25">
        <v>6840</v>
      </c>
      <c r="AY27" s="25">
        <v>6900</v>
      </c>
      <c r="AZ27" s="25">
        <v>6960</v>
      </c>
      <c r="BA27" s="25">
        <v>7020</v>
      </c>
      <c r="BB27" s="25">
        <v>7080</v>
      </c>
      <c r="BC27" s="25">
        <v>5800</v>
      </c>
      <c r="BD27" s="25">
        <v>5850</v>
      </c>
      <c r="BE27" s="25">
        <v>5901</v>
      </c>
      <c r="BF27" s="25">
        <v>5967</v>
      </c>
      <c r="BG27" s="25">
        <v>5801</v>
      </c>
      <c r="BH27" s="25">
        <v>5904</v>
      </c>
      <c r="BI27" s="25">
        <v>5957</v>
      </c>
      <c r="BJ27" s="25">
        <v>6209</v>
      </c>
      <c r="BK27" s="25">
        <v>6277</v>
      </c>
      <c r="BL27" s="25">
        <v>6326</v>
      </c>
      <c r="BM27" s="25">
        <v>6388</v>
      </c>
      <c r="BN27" s="25">
        <v>6510</v>
      </c>
    </row>
    <row r="28" spans="1:66" x14ac:dyDescent="0.35">
      <c r="A28" s="52">
        <v>250</v>
      </c>
      <c r="B28" s="52" t="s">
        <v>422</v>
      </c>
      <c r="C28" s="52">
        <v>211</v>
      </c>
      <c r="D28" s="52" t="s">
        <v>396</v>
      </c>
      <c r="E28" s="52">
        <v>5510</v>
      </c>
      <c r="F28" s="52" t="s">
        <v>5</v>
      </c>
      <c r="G28" s="52" t="s">
        <v>0</v>
      </c>
      <c r="H28" s="25">
        <v>5000</v>
      </c>
      <c r="I28" s="25">
        <v>5000</v>
      </c>
      <c r="J28" s="25">
        <v>5000</v>
      </c>
      <c r="K28" s="25">
        <v>5000</v>
      </c>
      <c r="L28" s="25">
        <v>5000</v>
      </c>
      <c r="M28" s="25">
        <v>7000</v>
      </c>
      <c r="N28" s="25">
        <v>8000</v>
      </c>
      <c r="O28" s="25">
        <v>8520</v>
      </c>
      <c r="P28" s="25">
        <v>6725</v>
      </c>
      <c r="Q28" s="25">
        <v>6900</v>
      </c>
      <c r="R28" s="25">
        <v>7300</v>
      </c>
      <c r="S28" s="25">
        <v>7500</v>
      </c>
      <c r="T28" s="25">
        <v>8200</v>
      </c>
      <c r="U28" s="25">
        <v>8000</v>
      </c>
      <c r="V28" s="25">
        <v>8400</v>
      </c>
      <c r="W28" s="25">
        <v>8700</v>
      </c>
      <c r="X28" s="25">
        <v>8300</v>
      </c>
      <c r="Y28" s="25">
        <v>8300</v>
      </c>
      <c r="Z28" s="25">
        <v>7000</v>
      </c>
      <c r="AA28" s="25">
        <v>7100</v>
      </c>
      <c r="AB28" s="25">
        <v>7400</v>
      </c>
      <c r="AC28" s="25">
        <v>7600</v>
      </c>
      <c r="AD28" s="25">
        <v>8200</v>
      </c>
      <c r="AE28" s="25">
        <v>8000</v>
      </c>
      <c r="AF28" s="25">
        <v>8100</v>
      </c>
      <c r="AG28" s="25">
        <v>8180</v>
      </c>
      <c r="AH28" s="25">
        <v>8100</v>
      </c>
      <c r="AI28" s="25">
        <v>8300</v>
      </c>
      <c r="AJ28" s="25">
        <v>8500</v>
      </c>
      <c r="AK28" s="25">
        <v>8700</v>
      </c>
      <c r="AL28" s="25">
        <v>8900</v>
      </c>
      <c r="AM28" s="25">
        <v>9000</v>
      </c>
      <c r="AN28" s="25">
        <v>9000</v>
      </c>
      <c r="AO28" s="25">
        <v>10000</v>
      </c>
      <c r="AP28" s="25">
        <v>11000</v>
      </c>
      <c r="AQ28" s="25">
        <v>9000</v>
      </c>
      <c r="AR28" s="25">
        <v>8000</v>
      </c>
      <c r="AS28" s="25">
        <v>7000</v>
      </c>
      <c r="AT28" s="25">
        <v>6600</v>
      </c>
      <c r="AU28" s="25">
        <v>7672</v>
      </c>
      <c r="AV28" s="25">
        <v>7000</v>
      </c>
      <c r="AW28" s="25">
        <v>7500</v>
      </c>
      <c r="AX28" s="25">
        <v>8000</v>
      </c>
      <c r="AY28" s="25">
        <v>8500</v>
      </c>
      <c r="AZ28" s="25">
        <v>9000</v>
      </c>
      <c r="BA28" s="25">
        <v>9720</v>
      </c>
      <c r="BB28" s="25">
        <v>9940</v>
      </c>
      <c r="BC28" s="25">
        <v>10160</v>
      </c>
      <c r="BD28" s="25">
        <v>10200</v>
      </c>
      <c r="BE28" s="25">
        <v>62125</v>
      </c>
      <c r="BF28" s="25">
        <v>63662</v>
      </c>
      <c r="BG28" s="25">
        <v>56697</v>
      </c>
      <c r="BH28" s="25">
        <v>35255</v>
      </c>
      <c r="BI28" s="25">
        <v>25375</v>
      </c>
      <c r="BJ28" s="25">
        <v>44119</v>
      </c>
      <c r="BK28" s="25">
        <v>47638</v>
      </c>
      <c r="BL28" s="25">
        <v>49658</v>
      </c>
      <c r="BM28" s="25">
        <v>51678</v>
      </c>
      <c r="BN28" s="25">
        <v>53697</v>
      </c>
    </row>
    <row r="29" spans="1:66" x14ac:dyDescent="0.35">
      <c r="D29" s="52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</row>
    <row r="30" spans="1:66" x14ac:dyDescent="0.35">
      <c r="A30" s="52">
        <v>250</v>
      </c>
      <c r="B30" s="52" t="s">
        <v>422</v>
      </c>
      <c r="C30" s="52">
        <v>242</v>
      </c>
      <c r="D30" s="52" t="s">
        <v>260</v>
      </c>
      <c r="E30" s="52">
        <v>5510</v>
      </c>
      <c r="F30" s="52" t="s">
        <v>5</v>
      </c>
      <c r="G30" s="52" t="s">
        <v>0</v>
      </c>
      <c r="H30" s="25">
        <v>190000</v>
      </c>
      <c r="I30" s="25">
        <v>170000</v>
      </c>
      <c r="J30" s="25">
        <v>170000</v>
      </c>
      <c r="K30" s="25">
        <v>165000</v>
      </c>
      <c r="L30" s="25">
        <v>180000</v>
      </c>
      <c r="M30" s="25">
        <v>190000</v>
      </c>
      <c r="N30" s="25">
        <v>200000</v>
      </c>
      <c r="O30" s="25">
        <v>220000</v>
      </c>
      <c r="P30" s="25">
        <v>250000</v>
      </c>
      <c r="Q30" s="25">
        <v>266800</v>
      </c>
      <c r="R30" s="25">
        <v>278200</v>
      </c>
      <c r="S30" s="25">
        <v>281900</v>
      </c>
      <c r="T30" s="25">
        <v>289400</v>
      </c>
      <c r="U30" s="25">
        <v>303500</v>
      </c>
      <c r="V30" s="25">
        <v>308000</v>
      </c>
      <c r="W30" s="25">
        <v>315800</v>
      </c>
      <c r="X30" s="25">
        <v>319500</v>
      </c>
      <c r="Y30" s="25">
        <v>306600</v>
      </c>
      <c r="Z30" s="25">
        <v>317700</v>
      </c>
      <c r="AA30" s="25">
        <v>337100</v>
      </c>
      <c r="AB30" s="25">
        <v>347600</v>
      </c>
      <c r="AC30" s="25">
        <v>349400</v>
      </c>
      <c r="AD30" s="25">
        <v>366700</v>
      </c>
      <c r="AE30" s="25">
        <v>375610</v>
      </c>
      <c r="AF30" s="25">
        <v>395000</v>
      </c>
      <c r="AG30" s="25">
        <v>405000</v>
      </c>
      <c r="AH30" s="25">
        <v>423000</v>
      </c>
      <c r="AI30" s="25">
        <v>440000</v>
      </c>
      <c r="AJ30" s="25">
        <v>480000</v>
      </c>
      <c r="AK30" s="25">
        <v>528400</v>
      </c>
      <c r="AL30" s="25">
        <v>531200</v>
      </c>
      <c r="AM30" s="25">
        <v>547600</v>
      </c>
      <c r="AN30" s="25">
        <v>593450</v>
      </c>
      <c r="AO30" s="25">
        <v>598230</v>
      </c>
      <c r="AP30" s="25">
        <v>402284</v>
      </c>
      <c r="AQ30" s="25">
        <v>387515</v>
      </c>
      <c r="AR30" s="25">
        <v>399728</v>
      </c>
      <c r="AS30" s="25">
        <v>412346</v>
      </c>
      <c r="AT30" s="25">
        <v>396000</v>
      </c>
      <c r="AU30" s="25">
        <v>382000</v>
      </c>
      <c r="AV30" s="25">
        <v>368495</v>
      </c>
      <c r="AW30" s="25">
        <v>355480</v>
      </c>
      <c r="AX30" s="25">
        <v>359640</v>
      </c>
      <c r="AY30" s="25">
        <v>363850</v>
      </c>
      <c r="AZ30" s="25">
        <v>368110</v>
      </c>
      <c r="BA30" s="25">
        <v>368740</v>
      </c>
      <c r="BB30" s="25">
        <v>369370</v>
      </c>
      <c r="BC30" s="25">
        <v>370000</v>
      </c>
      <c r="BD30" s="25">
        <v>370631</v>
      </c>
      <c r="BE30" s="25">
        <v>387734</v>
      </c>
      <c r="BF30" s="25">
        <v>393901</v>
      </c>
      <c r="BG30" s="25">
        <v>405277</v>
      </c>
      <c r="BH30" s="25">
        <v>413342</v>
      </c>
      <c r="BI30" s="25">
        <v>421568</v>
      </c>
      <c r="BJ30" s="25">
        <v>422327</v>
      </c>
      <c r="BK30" s="25">
        <v>295000</v>
      </c>
      <c r="BL30" s="25">
        <v>443388</v>
      </c>
      <c r="BM30" s="25">
        <v>445476</v>
      </c>
      <c r="BN30" s="25">
        <v>455356</v>
      </c>
    </row>
    <row r="31" spans="1:66" x14ac:dyDescent="0.35">
      <c r="A31" s="52">
        <v>250</v>
      </c>
      <c r="B31" s="52" t="s">
        <v>422</v>
      </c>
      <c r="C31" s="52">
        <v>299</v>
      </c>
      <c r="D31" s="52" t="s">
        <v>431</v>
      </c>
      <c r="E31" s="52">
        <v>5510</v>
      </c>
      <c r="F31" s="52" t="s">
        <v>5</v>
      </c>
      <c r="G31" s="52" t="s">
        <v>0</v>
      </c>
      <c r="H31" s="25">
        <v>18000</v>
      </c>
      <c r="I31" s="25">
        <v>19000</v>
      </c>
      <c r="J31" s="25">
        <v>20000</v>
      </c>
      <c r="K31" s="25">
        <v>21000</v>
      </c>
      <c r="L31" s="25">
        <v>23000</v>
      </c>
      <c r="M31" s="25">
        <v>24739</v>
      </c>
      <c r="N31" s="25">
        <v>28862</v>
      </c>
      <c r="O31" s="25">
        <v>25000</v>
      </c>
      <c r="P31" s="25">
        <v>30000</v>
      </c>
      <c r="Q31" s="25">
        <v>25600</v>
      </c>
      <c r="R31" s="25">
        <v>25800</v>
      </c>
      <c r="S31" s="25">
        <v>28000</v>
      </c>
      <c r="T31" s="25">
        <v>28900</v>
      </c>
      <c r="U31" s="25">
        <v>29100</v>
      </c>
      <c r="V31" s="25">
        <v>30500</v>
      </c>
      <c r="W31" s="25">
        <v>32500</v>
      </c>
      <c r="X31" s="25">
        <v>30400</v>
      </c>
      <c r="Y31" s="25">
        <v>31200</v>
      </c>
      <c r="Z31" s="25">
        <v>29900</v>
      </c>
      <c r="AA31" s="25">
        <v>30800</v>
      </c>
      <c r="AB31" s="25">
        <v>31600</v>
      </c>
      <c r="AC31" s="25">
        <v>32600</v>
      </c>
      <c r="AD31" s="25">
        <v>33500</v>
      </c>
      <c r="AE31" s="25">
        <v>34400</v>
      </c>
      <c r="AF31" s="25">
        <v>35200</v>
      </c>
      <c r="AG31" s="25">
        <v>36300</v>
      </c>
      <c r="AH31" s="25">
        <v>37500</v>
      </c>
      <c r="AI31" s="25">
        <v>38300</v>
      </c>
      <c r="AJ31" s="25">
        <v>39100</v>
      </c>
      <c r="AK31" s="25">
        <v>39500</v>
      </c>
      <c r="AL31" s="25">
        <v>40000</v>
      </c>
      <c r="AM31" s="25">
        <v>40500</v>
      </c>
      <c r="AN31" s="25">
        <v>41000</v>
      </c>
      <c r="AO31" s="25">
        <v>41500</v>
      </c>
      <c r="AP31" s="25">
        <v>42000</v>
      </c>
      <c r="AQ31" s="25">
        <v>41000</v>
      </c>
      <c r="AR31" s="25">
        <v>40000</v>
      </c>
      <c r="AS31" s="25">
        <v>39000</v>
      </c>
      <c r="AT31" s="25">
        <v>37000</v>
      </c>
      <c r="AU31" s="25">
        <v>37558</v>
      </c>
      <c r="AV31" s="25">
        <v>40000</v>
      </c>
      <c r="AW31" s="25">
        <v>43229</v>
      </c>
      <c r="AX31" s="25">
        <v>46636</v>
      </c>
      <c r="AY31" s="25">
        <v>50000</v>
      </c>
      <c r="AZ31" s="25">
        <v>52725</v>
      </c>
      <c r="BA31" s="25">
        <v>55085</v>
      </c>
      <c r="BB31" s="25">
        <v>57071</v>
      </c>
      <c r="BC31" s="25">
        <v>58697</v>
      </c>
      <c r="BD31" s="25">
        <v>59981</v>
      </c>
      <c r="BE31" s="25">
        <v>60941</v>
      </c>
      <c r="BF31" s="25">
        <v>61595</v>
      </c>
      <c r="BG31" s="25">
        <v>62000</v>
      </c>
      <c r="BH31" s="25">
        <v>62000</v>
      </c>
      <c r="BI31" s="25">
        <v>61935</v>
      </c>
      <c r="BJ31" s="25">
        <v>64212</v>
      </c>
      <c r="BK31" s="25">
        <v>64759</v>
      </c>
      <c r="BL31" s="25">
        <v>65351</v>
      </c>
      <c r="BM31" s="25">
        <v>65969</v>
      </c>
      <c r="BN31" s="25">
        <v>66608</v>
      </c>
    </row>
    <row r="32" spans="1:66" x14ac:dyDescent="0.35">
      <c r="A32" s="52">
        <v>250</v>
      </c>
      <c r="B32" s="52" t="s">
        <v>422</v>
      </c>
      <c r="C32" s="52">
        <v>339</v>
      </c>
      <c r="D32" s="52" t="s">
        <v>433</v>
      </c>
      <c r="E32" s="52">
        <v>5510</v>
      </c>
      <c r="F32" s="52" t="s">
        <v>5</v>
      </c>
      <c r="G32" s="52" t="s">
        <v>0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>
        <v>500</v>
      </c>
      <c r="AP32" s="25">
        <v>500</v>
      </c>
      <c r="AQ32" s="25">
        <v>500</v>
      </c>
      <c r="AR32" s="25">
        <v>100</v>
      </c>
      <c r="AS32" s="25">
        <v>50</v>
      </c>
      <c r="AT32" s="25">
        <v>100</v>
      </c>
      <c r="AU32" s="25">
        <v>200</v>
      </c>
      <c r="AV32" s="25">
        <v>500</v>
      </c>
      <c r="AW32" s="25">
        <v>1500</v>
      </c>
      <c r="AX32" s="25">
        <v>2000</v>
      </c>
      <c r="AY32" s="25">
        <v>3500</v>
      </c>
      <c r="AZ32" s="25">
        <v>5000</v>
      </c>
      <c r="BA32" s="25">
        <v>30000</v>
      </c>
      <c r="BB32" s="25">
        <v>33000</v>
      </c>
      <c r="BC32" s="25">
        <v>35000</v>
      </c>
      <c r="BD32" s="25">
        <v>37000</v>
      </c>
      <c r="BE32" s="25">
        <v>39680</v>
      </c>
      <c r="BF32" s="25">
        <v>42323</v>
      </c>
      <c r="BG32" s="25">
        <v>45000</v>
      </c>
      <c r="BH32" s="25">
        <v>46000</v>
      </c>
      <c r="BI32" s="25">
        <v>46841</v>
      </c>
      <c r="BJ32" s="25">
        <v>47915</v>
      </c>
      <c r="BK32" s="25">
        <v>48913</v>
      </c>
      <c r="BL32" s="25">
        <v>50000</v>
      </c>
      <c r="BM32" s="25">
        <v>50000</v>
      </c>
      <c r="BN32" s="25">
        <v>50275</v>
      </c>
    </row>
    <row r="33" spans="1:66" x14ac:dyDescent="0.35">
      <c r="A33" s="52">
        <v>250</v>
      </c>
      <c r="B33" s="52" t="s">
        <v>422</v>
      </c>
      <c r="C33" s="52">
        <v>328</v>
      </c>
      <c r="D33" s="52" t="s">
        <v>259</v>
      </c>
      <c r="E33" s="52">
        <v>5510</v>
      </c>
      <c r="F33" s="52" t="s">
        <v>5</v>
      </c>
      <c r="G33" s="52" t="s">
        <v>0</v>
      </c>
      <c r="H33" s="25">
        <v>63986</v>
      </c>
      <c r="I33" s="25">
        <v>38870</v>
      </c>
      <c r="J33" s="25">
        <v>42820</v>
      </c>
      <c r="K33" s="25">
        <v>40210</v>
      </c>
      <c r="L33" s="25">
        <v>18700</v>
      </c>
      <c r="M33" s="25">
        <v>19960</v>
      </c>
      <c r="N33" s="25">
        <v>24910</v>
      </c>
      <c r="O33" s="25">
        <v>45000</v>
      </c>
      <c r="P33" s="25">
        <v>60000</v>
      </c>
      <c r="Q33" s="25">
        <v>69900</v>
      </c>
      <c r="R33" s="25">
        <v>59000</v>
      </c>
      <c r="S33" s="25">
        <v>60500</v>
      </c>
      <c r="T33" s="25">
        <v>70200</v>
      </c>
      <c r="U33" s="25">
        <v>58300</v>
      </c>
      <c r="V33" s="25">
        <v>54100</v>
      </c>
      <c r="W33" s="25">
        <v>52300</v>
      </c>
      <c r="X33" s="25">
        <v>49200</v>
      </c>
      <c r="Y33" s="25">
        <v>46100</v>
      </c>
      <c r="Z33" s="25">
        <v>18631</v>
      </c>
      <c r="AA33" s="25">
        <v>29230</v>
      </c>
      <c r="AB33" s="25">
        <v>21000</v>
      </c>
      <c r="AC33" s="25">
        <v>69000</v>
      </c>
      <c r="AD33" s="25">
        <v>77000</v>
      </c>
      <c r="AE33" s="25">
        <v>75000</v>
      </c>
      <c r="AF33" s="25">
        <v>60000</v>
      </c>
      <c r="AG33" s="25">
        <v>54000</v>
      </c>
      <c r="AH33" s="25">
        <v>45000</v>
      </c>
      <c r="AI33" s="25">
        <v>30500</v>
      </c>
      <c r="AJ33" s="25">
        <v>34000</v>
      </c>
      <c r="AK33" s="25">
        <v>30000</v>
      </c>
      <c r="AL33" s="25">
        <v>30500</v>
      </c>
      <c r="AM33" s="25">
        <v>27500</v>
      </c>
      <c r="AN33" s="25">
        <v>27500</v>
      </c>
      <c r="AO33" s="25">
        <v>27500</v>
      </c>
      <c r="AP33" s="25">
        <v>27000</v>
      </c>
      <c r="AQ33" s="25">
        <v>27000</v>
      </c>
      <c r="AR33" s="25">
        <v>27300</v>
      </c>
      <c r="AS33" s="25">
        <v>28000</v>
      </c>
      <c r="AT33" s="25">
        <v>28500</v>
      </c>
      <c r="AU33" s="25">
        <v>29000</v>
      </c>
      <c r="AV33" s="25">
        <v>30000</v>
      </c>
      <c r="AW33" s="25">
        <v>30000</v>
      </c>
      <c r="AX33" s="25">
        <v>30000</v>
      </c>
      <c r="AY33" s="25">
        <v>31000</v>
      </c>
      <c r="AZ33" s="25">
        <v>31500</v>
      </c>
      <c r="BA33" s="25">
        <v>32000</v>
      </c>
      <c r="BB33" s="25">
        <v>32000</v>
      </c>
      <c r="BC33" s="25">
        <v>32500</v>
      </c>
      <c r="BD33" s="25">
        <v>25600</v>
      </c>
      <c r="BE33" s="25">
        <v>25500</v>
      </c>
      <c r="BF33" s="25">
        <v>26000</v>
      </c>
      <c r="BG33" s="25">
        <v>28000</v>
      </c>
      <c r="BH33" s="25">
        <v>29000</v>
      </c>
      <c r="BI33" s="25">
        <v>30000</v>
      </c>
      <c r="BJ33" s="25">
        <v>30354</v>
      </c>
      <c r="BK33" s="25">
        <v>28779</v>
      </c>
      <c r="BL33" s="25">
        <v>28595</v>
      </c>
      <c r="BM33" s="25">
        <v>28528</v>
      </c>
      <c r="BN33" s="25">
        <v>28471</v>
      </c>
    </row>
    <row r="34" spans="1:66" x14ac:dyDescent="0.35">
      <c r="A34" s="52">
        <v>250</v>
      </c>
      <c r="B34" s="52" t="s">
        <v>422</v>
      </c>
      <c r="C34" s="52">
        <v>289</v>
      </c>
      <c r="D34" s="52" t="s">
        <v>257</v>
      </c>
      <c r="E34" s="52">
        <v>5510</v>
      </c>
      <c r="F34" s="52" t="s">
        <v>5</v>
      </c>
      <c r="G34" s="52" t="s">
        <v>0</v>
      </c>
      <c r="H34" s="25">
        <v>2054</v>
      </c>
      <c r="I34" s="25">
        <v>4893</v>
      </c>
      <c r="J34" s="25">
        <v>1595</v>
      </c>
      <c r="K34" s="25">
        <v>2017</v>
      </c>
      <c r="L34" s="25">
        <v>4875</v>
      </c>
      <c r="M34" s="25">
        <v>3707</v>
      </c>
      <c r="N34" s="25">
        <v>3930</v>
      </c>
      <c r="O34" s="25">
        <v>4500</v>
      </c>
      <c r="P34" s="25">
        <v>5000</v>
      </c>
      <c r="Q34" s="25">
        <v>5700</v>
      </c>
      <c r="R34" s="25">
        <v>5200</v>
      </c>
      <c r="S34" s="25">
        <v>4700</v>
      </c>
      <c r="T34" s="25">
        <v>4600</v>
      </c>
      <c r="U34" s="25">
        <v>5100</v>
      </c>
      <c r="V34" s="25">
        <v>5000</v>
      </c>
      <c r="W34" s="25">
        <v>4200</v>
      </c>
      <c r="X34" s="25">
        <v>3200</v>
      </c>
      <c r="Y34" s="25">
        <v>2300</v>
      </c>
      <c r="Z34" s="25">
        <v>4500</v>
      </c>
      <c r="AA34" s="25">
        <v>4600</v>
      </c>
      <c r="AB34" s="25">
        <v>4700</v>
      </c>
      <c r="AC34" s="25">
        <v>4800</v>
      </c>
      <c r="AD34" s="25">
        <v>5000</v>
      </c>
      <c r="AE34" s="25">
        <v>5200</v>
      </c>
      <c r="AF34" s="25">
        <v>5300</v>
      </c>
      <c r="AG34" s="25">
        <v>9370</v>
      </c>
      <c r="AH34" s="25">
        <v>10500</v>
      </c>
      <c r="AI34" s="25">
        <v>13200</v>
      </c>
      <c r="AJ34" s="25">
        <v>13200</v>
      </c>
      <c r="AK34" s="25">
        <v>10000</v>
      </c>
      <c r="AL34" s="25">
        <v>5549</v>
      </c>
      <c r="AM34" s="25">
        <v>6014</v>
      </c>
      <c r="AN34" s="25">
        <v>6518</v>
      </c>
      <c r="AO34" s="25">
        <v>7084</v>
      </c>
      <c r="AP34" s="25">
        <v>4750</v>
      </c>
      <c r="AQ34" s="25">
        <v>4576</v>
      </c>
      <c r="AR34" s="25">
        <v>4720</v>
      </c>
      <c r="AS34" s="25">
        <v>4869</v>
      </c>
      <c r="AT34" s="25">
        <v>4676</v>
      </c>
      <c r="AU34" s="25">
        <v>4760</v>
      </c>
      <c r="AV34" s="25">
        <v>4930</v>
      </c>
      <c r="AW34" s="25">
        <v>4870</v>
      </c>
      <c r="AX34" s="25">
        <v>4890</v>
      </c>
      <c r="AY34" s="25">
        <v>4900</v>
      </c>
      <c r="AZ34" s="25">
        <v>4920</v>
      </c>
      <c r="BA34" s="25">
        <v>4940</v>
      </c>
      <c r="BB34" s="25">
        <v>4960</v>
      </c>
      <c r="BC34" s="25">
        <v>4980</v>
      </c>
      <c r="BD34" s="25">
        <v>5000</v>
      </c>
      <c r="BE34" s="25">
        <v>5020</v>
      </c>
      <c r="BF34" s="25">
        <v>4706</v>
      </c>
      <c r="BG34" s="25">
        <v>4635</v>
      </c>
      <c r="BH34" s="25">
        <v>4668</v>
      </c>
      <c r="BI34" s="25">
        <v>4662</v>
      </c>
      <c r="BJ34" s="25">
        <v>4666</v>
      </c>
      <c r="BK34" s="25">
        <v>4677</v>
      </c>
      <c r="BL34" s="25">
        <v>4660</v>
      </c>
      <c r="BM34" s="25">
        <v>4642</v>
      </c>
      <c r="BN34" s="25">
        <v>4625</v>
      </c>
    </row>
    <row r="35" spans="1:66" x14ac:dyDescent="0.35">
      <c r="A35" s="52">
        <v>250</v>
      </c>
      <c r="B35" s="52" t="s">
        <v>422</v>
      </c>
      <c r="C35" s="52">
        <v>236</v>
      </c>
      <c r="D35" s="52" t="s">
        <v>284</v>
      </c>
      <c r="E35" s="52">
        <v>5510</v>
      </c>
      <c r="F35" s="52" t="s">
        <v>5</v>
      </c>
      <c r="G35" s="52" t="s">
        <v>0</v>
      </c>
      <c r="H35" s="25">
        <v>1180</v>
      </c>
      <c r="I35" s="25">
        <v>1322</v>
      </c>
      <c r="J35" s="25">
        <v>1420</v>
      </c>
      <c r="K35" s="25">
        <v>2200</v>
      </c>
      <c r="L35" s="25">
        <v>2000</v>
      </c>
      <c r="M35" s="25">
        <v>2060</v>
      </c>
      <c r="N35" s="25">
        <v>2163</v>
      </c>
      <c r="O35" s="25">
        <v>2000</v>
      </c>
      <c r="P35" s="25">
        <v>1500</v>
      </c>
      <c r="Q35" s="25">
        <v>1600</v>
      </c>
      <c r="R35" s="25">
        <v>1700</v>
      </c>
      <c r="S35" s="25">
        <v>1900</v>
      </c>
      <c r="T35" s="25">
        <v>1700</v>
      </c>
      <c r="U35" s="25">
        <v>1800</v>
      </c>
      <c r="V35" s="25">
        <v>1700</v>
      </c>
      <c r="W35" s="25">
        <v>1600</v>
      </c>
      <c r="X35" s="25">
        <v>6600</v>
      </c>
      <c r="Y35" s="25">
        <v>7800</v>
      </c>
      <c r="Z35" s="25">
        <v>7800</v>
      </c>
      <c r="AA35" s="25">
        <v>8000</v>
      </c>
      <c r="AB35" s="25">
        <v>8300</v>
      </c>
      <c r="AC35" s="25">
        <v>8600</v>
      </c>
      <c r="AD35" s="25">
        <v>4500</v>
      </c>
      <c r="AE35" s="25">
        <v>4600</v>
      </c>
      <c r="AF35" s="25">
        <v>3600</v>
      </c>
      <c r="AG35" s="25">
        <v>6740</v>
      </c>
      <c r="AH35" s="25">
        <v>7800</v>
      </c>
      <c r="AI35" s="25">
        <v>10090</v>
      </c>
      <c r="AJ35" s="25">
        <v>11060</v>
      </c>
      <c r="AK35" s="25">
        <v>12070</v>
      </c>
      <c r="AL35" s="25">
        <v>13170</v>
      </c>
      <c r="AM35" s="25">
        <v>14000</v>
      </c>
      <c r="AN35" s="25">
        <v>16000</v>
      </c>
      <c r="AO35" s="25">
        <v>17000</v>
      </c>
      <c r="AP35" s="25">
        <v>18000</v>
      </c>
      <c r="AQ35" s="25">
        <v>11919</v>
      </c>
      <c r="AR35" s="25">
        <v>13300</v>
      </c>
      <c r="AS35" s="25">
        <v>9161</v>
      </c>
      <c r="AT35" s="25">
        <v>10205</v>
      </c>
      <c r="AU35" s="25">
        <v>11368</v>
      </c>
      <c r="AV35" s="25">
        <v>12664</v>
      </c>
      <c r="AW35" s="25">
        <v>14108</v>
      </c>
      <c r="AX35" s="25">
        <v>14250</v>
      </c>
      <c r="AY35" s="25">
        <v>14630</v>
      </c>
      <c r="AZ35" s="25">
        <v>14920</v>
      </c>
      <c r="BA35" s="25">
        <v>15530</v>
      </c>
      <c r="BB35" s="25">
        <v>16170</v>
      </c>
      <c r="BC35" s="25">
        <v>16830</v>
      </c>
      <c r="BD35" s="25">
        <v>17517</v>
      </c>
      <c r="BE35" s="25">
        <v>18232</v>
      </c>
      <c r="BF35" s="25">
        <v>18977</v>
      </c>
      <c r="BG35" s="25">
        <v>20053</v>
      </c>
      <c r="BH35" s="25">
        <v>20434</v>
      </c>
      <c r="BI35" s="25">
        <v>20943</v>
      </c>
      <c r="BJ35" s="25">
        <v>20981</v>
      </c>
      <c r="BK35" s="25">
        <v>24000</v>
      </c>
      <c r="BL35" s="25">
        <v>22150</v>
      </c>
      <c r="BM35" s="25">
        <v>24427</v>
      </c>
      <c r="BN35" s="25">
        <v>25044</v>
      </c>
    </row>
    <row r="40" spans="1:66" x14ac:dyDescent="0.35">
      <c r="H40" s="25"/>
    </row>
    <row r="41" spans="1:66" s="50" customFormat="1" x14ac:dyDescent="0.35">
      <c r="D41" s="277"/>
    </row>
    <row r="42" spans="1:66" x14ac:dyDescent="0.35">
      <c r="A42" s="52">
        <v>250</v>
      </c>
      <c r="B42" s="52" t="s">
        <v>422</v>
      </c>
      <c r="C42" s="52">
        <v>256</v>
      </c>
      <c r="D42" s="52" t="s">
        <v>434</v>
      </c>
      <c r="E42" s="52">
        <v>5510</v>
      </c>
      <c r="F42" s="52" t="s">
        <v>5</v>
      </c>
      <c r="G42" s="52" t="s">
        <v>0</v>
      </c>
      <c r="H42" s="25">
        <v>132000</v>
      </c>
      <c r="I42" s="25">
        <v>127000</v>
      </c>
      <c r="J42" s="25">
        <v>119000</v>
      </c>
      <c r="K42" s="25">
        <v>108000</v>
      </c>
      <c r="L42" s="25">
        <v>82000</v>
      </c>
      <c r="M42" s="25">
        <v>83000</v>
      </c>
      <c r="N42" s="25">
        <v>101900</v>
      </c>
      <c r="O42" s="25">
        <v>102300</v>
      </c>
      <c r="P42" s="25">
        <v>110000</v>
      </c>
      <c r="Q42" s="25">
        <v>95900</v>
      </c>
      <c r="R42" s="25">
        <v>91400</v>
      </c>
      <c r="S42" s="25">
        <v>86100</v>
      </c>
      <c r="T42" s="25">
        <v>80500</v>
      </c>
      <c r="U42" s="25">
        <v>76300</v>
      </c>
      <c r="V42" s="25">
        <v>75100</v>
      </c>
      <c r="W42" s="25">
        <v>72500</v>
      </c>
      <c r="X42" s="25">
        <v>71600</v>
      </c>
      <c r="Y42" s="25">
        <v>70800</v>
      </c>
      <c r="Z42" s="25">
        <v>70000</v>
      </c>
      <c r="AA42" s="25">
        <v>69300</v>
      </c>
      <c r="AB42" s="25">
        <v>65000</v>
      </c>
      <c r="AC42" s="25">
        <v>65000</v>
      </c>
      <c r="AD42" s="25">
        <v>65000</v>
      </c>
      <c r="AE42" s="25">
        <v>70000</v>
      </c>
      <c r="AF42" s="25">
        <v>70000</v>
      </c>
      <c r="AG42" s="25">
        <v>70000</v>
      </c>
      <c r="AH42" s="25">
        <v>70000</v>
      </c>
      <c r="AI42" s="25">
        <v>74000</v>
      </c>
      <c r="AJ42" s="25">
        <v>74000</v>
      </c>
      <c r="AK42" s="25">
        <v>72000</v>
      </c>
      <c r="AL42" s="25">
        <v>72598</v>
      </c>
      <c r="AM42" s="25">
        <v>72500</v>
      </c>
      <c r="AN42" s="25">
        <v>73000</v>
      </c>
      <c r="AO42" s="25">
        <v>73700</v>
      </c>
      <c r="AP42" s="25">
        <v>74000</v>
      </c>
      <c r="AQ42" s="25">
        <v>75000</v>
      </c>
      <c r="AR42" s="25">
        <v>66000</v>
      </c>
      <c r="AS42" s="25">
        <v>67363</v>
      </c>
      <c r="AT42" s="25">
        <v>67000</v>
      </c>
      <c r="AU42" s="25">
        <v>60000</v>
      </c>
      <c r="AV42" s="25">
        <v>50000</v>
      </c>
      <c r="AW42" s="25">
        <v>45000</v>
      </c>
      <c r="AX42" s="25">
        <v>45000</v>
      </c>
      <c r="AY42" s="25">
        <v>45000</v>
      </c>
      <c r="AZ42" s="25">
        <v>46000</v>
      </c>
      <c r="BA42" s="25">
        <v>47000</v>
      </c>
      <c r="BB42" s="25">
        <v>47000</v>
      </c>
      <c r="BC42" s="25">
        <v>48000</v>
      </c>
      <c r="BD42" s="25">
        <v>48800</v>
      </c>
      <c r="BE42" s="25">
        <v>49500</v>
      </c>
      <c r="BF42" s="25">
        <v>70000</v>
      </c>
      <c r="BG42" s="25">
        <v>75000</v>
      </c>
      <c r="BH42" s="25">
        <v>75000</v>
      </c>
      <c r="BI42" s="25">
        <v>48470</v>
      </c>
      <c r="BJ42" s="25">
        <v>48610</v>
      </c>
      <c r="BK42" s="25">
        <v>48800</v>
      </c>
      <c r="BL42" s="25">
        <v>48970</v>
      </c>
      <c r="BM42" s="25">
        <v>49140</v>
      </c>
      <c r="BN42" s="25"/>
    </row>
    <row r="44" spans="1:66" x14ac:dyDescent="0.35">
      <c r="A44" s="52">
        <v>250</v>
      </c>
      <c r="B44" s="52" t="s">
        <v>422</v>
      </c>
      <c r="C44" s="52">
        <v>165</v>
      </c>
      <c r="D44" s="52" t="s">
        <v>125</v>
      </c>
      <c r="E44" s="52">
        <v>5510</v>
      </c>
      <c r="F44" s="52" t="s">
        <v>5</v>
      </c>
      <c r="G44" s="52" t="s">
        <v>0</v>
      </c>
      <c r="H44" s="25">
        <v>10106</v>
      </c>
      <c r="I44" s="25">
        <v>13020</v>
      </c>
      <c r="J44" s="25">
        <v>12276</v>
      </c>
      <c r="K44" s="25">
        <v>9052</v>
      </c>
      <c r="L44" s="25">
        <v>10015</v>
      </c>
      <c r="M44" s="25">
        <v>9987</v>
      </c>
      <c r="N44" s="25">
        <v>12258</v>
      </c>
      <c r="O44" s="25">
        <v>13042</v>
      </c>
      <c r="P44" s="25">
        <v>13020</v>
      </c>
      <c r="Q44" s="25">
        <v>12966</v>
      </c>
      <c r="R44" s="25">
        <v>13474</v>
      </c>
      <c r="S44" s="25">
        <v>14011</v>
      </c>
      <c r="T44" s="25">
        <v>16807</v>
      </c>
      <c r="U44" s="25">
        <v>18489</v>
      </c>
      <c r="V44" s="25">
        <v>20414</v>
      </c>
      <c r="W44" s="25">
        <v>14245</v>
      </c>
      <c r="X44" s="25">
        <v>16873</v>
      </c>
      <c r="Y44" s="25">
        <v>14733</v>
      </c>
      <c r="Z44" s="25">
        <v>15592</v>
      </c>
      <c r="AA44" s="25">
        <v>15105</v>
      </c>
      <c r="AB44" s="25">
        <v>14956</v>
      </c>
      <c r="AC44" s="25">
        <v>16223</v>
      </c>
      <c r="AD44" s="25">
        <v>19006</v>
      </c>
      <c r="AE44" s="25">
        <v>21569</v>
      </c>
      <c r="AF44" s="25">
        <v>21084</v>
      </c>
      <c r="AG44" s="25">
        <v>21700</v>
      </c>
      <c r="AH44" s="25">
        <v>23250</v>
      </c>
      <c r="AI44" s="25">
        <v>30380</v>
      </c>
      <c r="AJ44" s="25">
        <v>33480</v>
      </c>
      <c r="AK44" s="25">
        <v>33480</v>
      </c>
      <c r="AL44" s="25">
        <v>34720</v>
      </c>
      <c r="AM44" s="25">
        <v>30070</v>
      </c>
      <c r="AN44" s="25">
        <v>29140</v>
      </c>
      <c r="AO44" s="25">
        <v>26970</v>
      </c>
      <c r="AP44" s="25">
        <v>30380</v>
      </c>
      <c r="AQ44" s="25">
        <v>27590</v>
      </c>
      <c r="AR44" s="25">
        <v>17050</v>
      </c>
      <c r="AS44" s="25">
        <v>17360</v>
      </c>
      <c r="AT44" s="25">
        <v>24800</v>
      </c>
      <c r="AU44" s="25">
        <v>24490</v>
      </c>
      <c r="AV44" s="25">
        <v>23870</v>
      </c>
      <c r="AW44" s="25">
        <v>23560</v>
      </c>
      <c r="AX44" s="25">
        <v>25110</v>
      </c>
      <c r="AY44" s="25">
        <v>25420</v>
      </c>
      <c r="AZ44" s="25">
        <v>25110</v>
      </c>
      <c r="BA44" s="25">
        <v>28000</v>
      </c>
      <c r="BB44" s="25">
        <v>30000</v>
      </c>
      <c r="BC44" s="25">
        <v>30000</v>
      </c>
      <c r="BD44" s="25">
        <v>33000</v>
      </c>
      <c r="BE44" s="25">
        <v>30000</v>
      </c>
      <c r="BF44" s="25">
        <v>30000</v>
      </c>
      <c r="BG44" s="25">
        <v>28000</v>
      </c>
      <c r="BH44" s="25">
        <v>35000</v>
      </c>
      <c r="BI44" s="25">
        <v>35000</v>
      </c>
      <c r="BJ44" s="25">
        <v>35000</v>
      </c>
      <c r="BK44" s="25">
        <v>35000</v>
      </c>
      <c r="BL44" s="25">
        <v>35000</v>
      </c>
      <c r="BM44" s="25">
        <v>35000</v>
      </c>
      <c r="BN44" s="2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9332-6DEE-46FB-B048-052560DA08E3}">
  <sheetPr>
    <tabColor theme="9" tint="0.59999389629810485"/>
  </sheetPr>
  <dimension ref="A1:BN32"/>
  <sheetViews>
    <sheetView zoomScale="85" zoomScaleNormal="85" workbookViewId="0">
      <pane xSplit="7" ySplit="5" topLeftCell="AY6" activePane="bottomRight" state="frozen"/>
      <selection pane="topRight" activeCell="H1" sqref="H1"/>
      <selection pane="bottomLeft" activeCell="A7" sqref="A7"/>
      <selection pane="bottomRight" activeCell="D32" sqref="D32"/>
    </sheetView>
  </sheetViews>
  <sheetFormatPr defaultRowHeight="14.5" x14ac:dyDescent="0.35"/>
  <cols>
    <col min="1" max="3" width="8.7265625" style="52"/>
    <col min="4" max="4" width="19.6328125" style="52" bestFit="1" customWidth="1"/>
    <col min="5" max="5" width="8.7265625" style="52"/>
    <col min="6" max="6" width="27.26953125" style="52" bestFit="1" customWidth="1"/>
    <col min="7" max="7" width="12.26953125" style="52" customWidth="1"/>
    <col min="8" max="66" width="12.6328125" style="52" customWidth="1"/>
    <col min="67" max="16384" width="8.7265625" style="52"/>
  </cols>
  <sheetData>
    <row r="1" spans="1:66" ht="15.5" x14ac:dyDescent="0.35">
      <c r="A1" s="119" t="s">
        <v>339</v>
      </c>
      <c r="C1" s="121"/>
    </row>
    <row r="2" spans="1:66" ht="15.5" x14ac:dyDescent="0.35">
      <c r="A2" s="119"/>
      <c r="C2" s="121"/>
    </row>
    <row r="3" spans="1:66" ht="15.5" x14ac:dyDescent="0.35">
      <c r="A3" s="48" t="s">
        <v>338</v>
      </c>
      <c r="C3" s="121"/>
    </row>
    <row r="4" spans="1:66" ht="15.5" x14ac:dyDescent="0.35">
      <c r="A4" s="48" t="s">
        <v>340</v>
      </c>
      <c r="C4" s="121"/>
    </row>
    <row r="5" spans="1:66" s="91" customFormat="1" x14ac:dyDescent="0.35">
      <c r="C5" s="131"/>
      <c r="H5" s="29" t="s">
        <v>142</v>
      </c>
      <c r="I5" s="29" t="s">
        <v>143</v>
      </c>
      <c r="J5" s="29" t="s">
        <v>144</v>
      </c>
      <c r="K5" s="29" t="s">
        <v>145</v>
      </c>
      <c r="L5" s="29" t="s">
        <v>146</v>
      </c>
      <c r="M5" s="29" t="s">
        <v>147</v>
      </c>
      <c r="N5" s="29" t="s">
        <v>148</v>
      </c>
      <c r="O5" s="29" t="s">
        <v>149</v>
      </c>
      <c r="P5" s="29" t="s">
        <v>150</v>
      </c>
      <c r="Q5" s="29" t="s">
        <v>151</v>
      </c>
      <c r="R5" s="29" t="s">
        <v>152</v>
      </c>
      <c r="S5" s="29" t="s">
        <v>153</v>
      </c>
      <c r="T5" s="29" t="s">
        <v>154</v>
      </c>
      <c r="U5" s="29" t="s">
        <v>155</v>
      </c>
      <c r="V5" s="29" t="s">
        <v>156</v>
      </c>
      <c r="W5" s="29" t="s">
        <v>157</v>
      </c>
      <c r="X5" s="29" t="s">
        <v>158</v>
      </c>
      <c r="Y5" s="29" t="s">
        <v>159</v>
      </c>
      <c r="Z5" s="29" t="s">
        <v>160</v>
      </c>
      <c r="AA5" s="29" t="s">
        <v>161</v>
      </c>
      <c r="AB5" s="29" t="s">
        <v>162</v>
      </c>
      <c r="AC5" s="29" t="s">
        <v>163</v>
      </c>
      <c r="AD5" s="29" t="s">
        <v>164</v>
      </c>
      <c r="AE5" s="29" t="s">
        <v>165</v>
      </c>
      <c r="AF5" s="29" t="s">
        <v>166</v>
      </c>
      <c r="AG5" s="29" t="s">
        <v>167</v>
      </c>
      <c r="AH5" s="29" t="s">
        <v>168</v>
      </c>
      <c r="AI5" s="29" t="s">
        <v>169</v>
      </c>
      <c r="AJ5" s="29" t="s">
        <v>170</v>
      </c>
      <c r="AK5" s="29" t="s">
        <v>171</v>
      </c>
      <c r="AL5" s="29" t="s">
        <v>9</v>
      </c>
      <c r="AM5" s="29" t="s">
        <v>10</v>
      </c>
      <c r="AN5" s="29" t="s">
        <v>11</v>
      </c>
      <c r="AO5" s="29" t="s">
        <v>12</v>
      </c>
      <c r="AP5" s="29" t="s">
        <v>13</v>
      </c>
      <c r="AQ5" s="29" t="s">
        <v>14</v>
      </c>
      <c r="AR5" s="29" t="s">
        <v>15</v>
      </c>
      <c r="AS5" s="29" t="s">
        <v>16</v>
      </c>
      <c r="AT5" s="29" t="s">
        <v>17</v>
      </c>
      <c r="AU5" s="29" t="s">
        <v>18</v>
      </c>
      <c r="AV5" s="29" t="s">
        <v>19</v>
      </c>
      <c r="AW5" s="29" t="s">
        <v>20</v>
      </c>
      <c r="AX5" s="29" t="s">
        <v>21</v>
      </c>
      <c r="AY5" s="29" t="s">
        <v>22</v>
      </c>
      <c r="AZ5" s="29" t="s">
        <v>23</v>
      </c>
      <c r="BA5" s="29" t="s">
        <v>24</v>
      </c>
      <c r="BB5" s="29" t="s">
        <v>25</v>
      </c>
      <c r="BC5" s="29" t="s">
        <v>26</v>
      </c>
      <c r="BD5" s="29" t="s">
        <v>27</v>
      </c>
      <c r="BE5" s="29" t="s">
        <v>28</v>
      </c>
      <c r="BF5" s="29" t="s">
        <v>172</v>
      </c>
      <c r="BG5" s="29" t="s">
        <v>173</v>
      </c>
      <c r="BH5" s="29" t="s">
        <v>174</v>
      </c>
      <c r="BI5" s="29" t="s">
        <v>175</v>
      </c>
      <c r="BJ5" s="29" t="s">
        <v>176</v>
      </c>
      <c r="BK5" s="29" t="s">
        <v>177</v>
      </c>
      <c r="BL5" s="29" t="s">
        <v>178</v>
      </c>
      <c r="BM5" s="29" t="s">
        <v>179</v>
      </c>
      <c r="BN5" s="29" t="s">
        <v>180</v>
      </c>
    </row>
    <row r="6" spans="1:66" s="91" customFormat="1" x14ac:dyDescent="0.35">
      <c r="A6" s="174" t="s">
        <v>290</v>
      </c>
      <c r="C6" s="131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</row>
    <row r="7" spans="1:66" s="25" customFormat="1" x14ac:dyDescent="0.35">
      <c r="A7" s="125"/>
      <c r="C7" s="125"/>
      <c r="E7" s="69"/>
    </row>
    <row r="8" spans="1:66" s="58" customFormat="1" x14ac:dyDescent="0.35">
      <c r="A8" s="138" t="s">
        <v>310</v>
      </c>
      <c r="E8" s="149"/>
    </row>
    <row r="9" spans="1:66" s="25" customFormat="1" ht="59.5" customHeight="1" x14ac:dyDescent="0.35">
      <c r="A9" s="127" t="s">
        <v>308</v>
      </c>
      <c r="C9" s="121"/>
      <c r="D9" s="167" t="s">
        <v>321</v>
      </c>
      <c r="E9" s="69" t="s">
        <v>320</v>
      </c>
    </row>
    <row r="10" spans="1:66" x14ac:dyDescent="0.35">
      <c r="A10" s="121"/>
      <c r="B10" s="8" t="s">
        <v>29</v>
      </c>
      <c r="D10" s="140">
        <v>9</v>
      </c>
      <c r="E10" s="49">
        <v>0.5</v>
      </c>
      <c r="F10" s="132"/>
      <c r="G10" s="132"/>
      <c r="H10" s="25">
        <f>'DRC - Data, Livestock'!H2*$D10*$E10</f>
        <v>81000</v>
      </c>
      <c r="I10" s="25">
        <f>'DRC - Data, Livestock'!I4*$D10*$E10</f>
        <v>23850</v>
      </c>
      <c r="J10" s="25">
        <f>'DRC - Data, Livestock'!J4*$D10*$E10</f>
        <v>24750</v>
      </c>
      <c r="K10" s="25">
        <f>'DRC - Data, Livestock'!K4*$D10*$E10</f>
        <v>25200</v>
      </c>
      <c r="L10" s="25">
        <f>'DRC - Data, Livestock'!L4*$D10*$E10</f>
        <v>26550</v>
      </c>
      <c r="M10" s="25">
        <f>'DRC - Data, Livestock'!M4*$D10*$E10</f>
        <v>23850</v>
      </c>
      <c r="N10" s="25">
        <f>'DRC - Data, Livestock'!N4*$D10*$E10</f>
        <v>27450</v>
      </c>
      <c r="O10" s="25">
        <f>'DRC - Data, Livestock'!O4*$D10*$E10</f>
        <v>35100</v>
      </c>
      <c r="P10" s="25">
        <f>'DRC - Data, Livestock'!P4*$D10*$E10</f>
        <v>42750</v>
      </c>
      <c r="Q10" s="25">
        <f>'DRC - Data, Livestock'!Q4*$D10*$E10</f>
        <v>51300</v>
      </c>
      <c r="R10" s="25">
        <f>'DRC - Data, Livestock'!R4*$D10*$E10</f>
        <v>52650</v>
      </c>
      <c r="S10" s="25">
        <f>'DRC - Data, Livestock'!S4*$D10*$E10</f>
        <v>54000</v>
      </c>
      <c r="T10" s="25">
        <f>'DRC - Data, Livestock'!T4*$D10*$E10</f>
        <v>55350</v>
      </c>
      <c r="U10" s="25">
        <f>'DRC - Data, Livestock'!U4*$D10*$E10</f>
        <v>56700</v>
      </c>
      <c r="V10" s="25">
        <f>'DRC - Data, Livestock'!V4*$D10*$E10</f>
        <v>58500</v>
      </c>
      <c r="W10" s="25">
        <f>'DRC - Data, Livestock'!W4*$D10*$E10</f>
        <v>59850</v>
      </c>
      <c r="X10" s="25">
        <f>'DRC - Data, Livestock'!X4*$D10*$E10</f>
        <v>61200</v>
      </c>
      <c r="Y10" s="25">
        <f>'DRC - Data, Livestock'!Y4*$D10*$E10</f>
        <v>60300</v>
      </c>
      <c r="Z10" s="25">
        <f>'DRC - Data, Livestock'!Z4*$D10*$E10</f>
        <v>58050</v>
      </c>
      <c r="AA10" s="25">
        <f>'DRC - Data, Livestock'!AA4*$D10*$E10</f>
        <v>54900</v>
      </c>
      <c r="AB10" s="25">
        <f>'DRC - Data, Livestock'!AB4*$D10*$E10</f>
        <v>54000</v>
      </c>
      <c r="AC10" s="25">
        <f>'DRC - Data, Livestock'!AC4*$D10*$E10</f>
        <v>56025</v>
      </c>
      <c r="AD10" s="25">
        <f>'DRC - Data, Livestock'!AD4*$D10*$E10</f>
        <v>57375</v>
      </c>
      <c r="AE10" s="25">
        <f>'DRC - Data, Livestock'!AE4*$D10*$E10</f>
        <v>58950</v>
      </c>
      <c r="AF10" s="25">
        <f>'DRC - Data, Livestock'!AF4*$D10*$E10</f>
        <v>59400</v>
      </c>
      <c r="AG10" s="25">
        <f>'DRC - Data, Livestock'!AG4*$D10*$E10</f>
        <v>65025</v>
      </c>
      <c r="AH10" s="25">
        <f>'DRC - Data, Livestock'!AH4*$D10*$E10</f>
        <v>70875</v>
      </c>
      <c r="AI10" s="25">
        <f>'DRC - Data, Livestock'!AI4*$D10*$E10</f>
        <v>69300</v>
      </c>
      <c r="AJ10" s="25">
        <f>'DRC - Data, Livestock'!AJ4*$D10*$E10</f>
        <v>72450</v>
      </c>
      <c r="AK10" s="25">
        <f>'DRC - Data, Livestock'!AK4*$D10*$E10</f>
        <v>67500</v>
      </c>
      <c r="AL10" s="25">
        <f>'DRC - Data, Livestock'!AL4*$D10*$E10</f>
        <v>57042</v>
      </c>
      <c r="AM10" s="25">
        <f>'DRC - Data, Livestock'!AM4*$D10*$E10</f>
        <v>66073.5</v>
      </c>
      <c r="AN10" s="25">
        <f>'DRC - Data, Livestock'!AN4*$D10*$E10</f>
        <v>61776</v>
      </c>
      <c r="AO10" s="25">
        <f>'DRC - Data, Livestock'!AO4*$D10*$E10</f>
        <v>64606.5</v>
      </c>
      <c r="AP10" s="25">
        <f>'DRC - Data, Livestock'!AP4*$D10*$E10</f>
        <v>57856.5</v>
      </c>
      <c r="AQ10" s="25">
        <f>'DRC - Data, Livestock'!AQ4*$D10*$E10</f>
        <v>63018</v>
      </c>
      <c r="AR10" s="25">
        <f>'DRC - Data, Livestock'!AR4*$D10*$E10</f>
        <v>56106</v>
      </c>
      <c r="AS10" s="25">
        <f>'DRC - Data, Livestock'!AS4*$D10*$E10</f>
        <v>56218.5</v>
      </c>
      <c r="AT10" s="25">
        <f>'DRC - Data, Livestock'!AT4*$D10*$E10</f>
        <v>54000</v>
      </c>
      <c r="AU10" s="25">
        <f>'DRC - Data, Livestock'!AU4*$D10*$E10</f>
        <v>52200</v>
      </c>
      <c r="AV10" s="25">
        <f>'DRC - Data, Livestock'!AV4*$D10*$E10</f>
        <v>49761</v>
      </c>
      <c r="AW10" s="25">
        <f>'DRC - Data, Livestock'!AW4*$D10*$E10</f>
        <v>47430</v>
      </c>
      <c r="AX10" s="25">
        <f>'DRC - Data, Livestock'!AX4*$D10*$E10</f>
        <v>47574</v>
      </c>
      <c r="AY10" s="25">
        <f>'DRC - Data, Livestock'!AY4*$D10*$E10</f>
        <v>47718</v>
      </c>
      <c r="AZ10" s="25">
        <f>'DRC - Data, Livestock'!AZ4*$D10*$E10</f>
        <v>48010.5</v>
      </c>
      <c r="BA10" s="25">
        <f>'DRC - Data, Livestock'!BA4*$D10*$E10</f>
        <v>48010.5</v>
      </c>
      <c r="BB10" s="25">
        <f>'DRC - Data, Livestock'!BB4*$D10*$E10</f>
        <v>48150</v>
      </c>
      <c r="BC10" s="25">
        <f>'DRC - Data, Livestock'!BC4*$D10*$E10</f>
        <v>48316.5</v>
      </c>
      <c r="BD10" s="25">
        <f>'DRC - Data, Livestock'!BD4*$D10*$E10</f>
        <v>48420</v>
      </c>
      <c r="BE10" s="25">
        <f>'DRC - Data, Livestock'!BE4*$D10*$E10</f>
        <v>48582</v>
      </c>
      <c r="BF10" s="25">
        <f>'DRC - Data, Livestock'!BF4*$D10*$E10</f>
        <v>48726</v>
      </c>
      <c r="BG10" s="25">
        <f>'DRC - Data, Livestock'!BG4*$D10*$E10</f>
        <v>48487.5</v>
      </c>
      <c r="BH10" s="25">
        <f>'DRC - Data, Livestock'!BH4*$D10*$E10</f>
        <v>48636</v>
      </c>
      <c r="BI10" s="25">
        <f>'DRC - Data, Livestock'!BI4*$D10*$E10</f>
        <v>49599</v>
      </c>
      <c r="BJ10" s="25">
        <f>'DRC - Data, Livestock'!BJ4*$D10*$E10</f>
        <v>50094</v>
      </c>
      <c r="BK10" s="25">
        <f>'DRC - Data, Livestock'!BK4*$D10*$E10</f>
        <v>47538</v>
      </c>
      <c r="BL10" s="25">
        <f>'DRC - Data, Livestock'!BL4*$D10*$E10</f>
        <v>46413</v>
      </c>
      <c r="BM10" s="25">
        <f>'DRC - Data, Livestock'!BM4*$D10*$E10</f>
        <v>46534.5</v>
      </c>
      <c r="BN10" s="25">
        <f>'DRC - Data, Livestock'!BN4*$D10*$E10</f>
        <v>46827</v>
      </c>
    </row>
    <row r="11" spans="1:66" x14ac:dyDescent="0.35">
      <c r="A11" s="121"/>
      <c r="B11" s="8" t="s">
        <v>426</v>
      </c>
      <c r="D11" s="140">
        <v>9</v>
      </c>
      <c r="E11" s="49">
        <v>0.5</v>
      </c>
      <c r="F11" s="132"/>
      <c r="G11" s="132"/>
      <c r="H11" s="25">
        <f>'DRC - Data, Livestock'!H3*$D11*$E11</f>
        <v>360000</v>
      </c>
      <c r="I11" s="25">
        <f>'DRC - Data, Livestock'!I3*$D11*$E11</f>
        <v>364500</v>
      </c>
      <c r="J11" s="25">
        <f>'DRC - Data, Livestock'!J3*$D11*$E11</f>
        <v>369000</v>
      </c>
      <c r="K11" s="25">
        <f>'DRC - Data, Livestock'!K3*$D11*$E11</f>
        <v>378000</v>
      </c>
      <c r="L11" s="25">
        <f>'DRC - Data, Livestock'!L3*$D11*$E11</f>
        <v>387000</v>
      </c>
      <c r="M11" s="25">
        <f>'DRC - Data, Livestock'!M3*$D11*$E11</f>
        <v>378000</v>
      </c>
      <c r="N11" s="25">
        <f>'DRC - Data, Livestock'!N3*$D11*$E11</f>
        <v>369000</v>
      </c>
      <c r="O11" s="25">
        <f>'DRC - Data, Livestock'!O3*$D11*$E11</f>
        <v>360000</v>
      </c>
      <c r="P11" s="25">
        <f>'DRC - Data, Livestock'!P3*$D11*$E11</f>
        <v>351000</v>
      </c>
      <c r="Q11" s="25">
        <f>'DRC - Data, Livestock'!Q3*$D11*$E11</f>
        <v>344250</v>
      </c>
      <c r="R11" s="25">
        <f>'DRC - Data, Livestock'!R3*$D11*$E11</f>
        <v>338400</v>
      </c>
      <c r="S11" s="25">
        <f>'DRC - Data, Livestock'!S3*$D11*$E11</f>
        <v>333000</v>
      </c>
      <c r="T11" s="25">
        <f>'DRC - Data, Livestock'!T3*$D11*$E11</f>
        <v>327150</v>
      </c>
      <c r="U11" s="25">
        <f>'DRC - Data, Livestock'!U3*$D11*$E11</f>
        <v>323100</v>
      </c>
      <c r="V11" s="25">
        <f>'DRC - Data, Livestock'!V3*$D11*$E11</f>
        <v>315450</v>
      </c>
      <c r="W11" s="25">
        <f>'DRC - Data, Livestock'!W3*$D11*$E11</f>
        <v>310500</v>
      </c>
      <c r="X11" s="25">
        <f>'DRC - Data, Livestock'!X3*$D11*$E11</f>
        <v>306000</v>
      </c>
      <c r="Y11" s="25">
        <f>'DRC - Data, Livestock'!Y3*$D11*$E11</f>
        <v>295200</v>
      </c>
      <c r="Z11" s="25">
        <f>'DRC - Data, Livestock'!Z3*$D11*$E11</f>
        <v>306000</v>
      </c>
      <c r="AA11" s="25">
        <f>'DRC - Data, Livestock'!AA3*$D11*$E11</f>
        <v>310500</v>
      </c>
      <c r="AB11" s="25">
        <f>'DRC - Data, Livestock'!AB3*$D11*$E11</f>
        <v>315000</v>
      </c>
      <c r="AC11" s="25">
        <f>'DRC - Data, Livestock'!AC3*$D11*$E11</f>
        <v>319500</v>
      </c>
      <c r="AD11" s="25">
        <f>'DRC - Data, Livestock'!AD3*$D11*$E11</f>
        <v>324000</v>
      </c>
      <c r="AE11" s="25">
        <f>'DRC - Data, Livestock'!AE3*$D11*$E11</f>
        <v>328500</v>
      </c>
      <c r="AF11" s="25">
        <f>'DRC - Data, Livestock'!AF3*$D11*$E11</f>
        <v>333000</v>
      </c>
      <c r="AG11" s="25">
        <f>'DRC - Data, Livestock'!AG3*$D11*$E11</f>
        <v>337500</v>
      </c>
      <c r="AH11" s="25">
        <f>'DRC - Data, Livestock'!AH3*$D11*$E11</f>
        <v>342000</v>
      </c>
      <c r="AI11" s="25">
        <f>'DRC - Data, Livestock'!AI3*$D11*$E11</f>
        <v>342000</v>
      </c>
      <c r="AJ11" s="25">
        <f>'DRC - Data, Livestock'!AJ3*$D11*$E11</f>
        <v>346500</v>
      </c>
      <c r="AK11" s="25">
        <f>'DRC - Data, Livestock'!AK3*$D11*$E11</f>
        <v>351000</v>
      </c>
      <c r="AL11" s="25">
        <f>'DRC - Data, Livestock'!AL3*$D11*$E11</f>
        <v>351000</v>
      </c>
      <c r="AM11" s="25">
        <f>'DRC - Data, Livestock'!AM3*$D11*$E11</f>
        <v>364500</v>
      </c>
      <c r="AN11" s="25">
        <f>'DRC - Data, Livestock'!AN3*$D11*$E11</f>
        <v>369000</v>
      </c>
      <c r="AO11" s="25">
        <f>'DRC - Data, Livestock'!AO3*$D11*$E11</f>
        <v>378000</v>
      </c>
      <c r="AP11" s="25">
        <f>'DRC - Data, Livestock'!AP3*$D11*$E11</f>
        <v>387000</v>
      </c>
      <c r="AQ11" s="25">
        <f>'DRC - Data, Livestock'!AQ3*$D11*$E11</f>
        <v>396000</v>
      </c>
      <c r="AR11" s="25">
        <f>'DRC - Data, Livestock'!AR3*$D11*$E11</f>
        <v>405000</v>
      </c>
      <c r="AS11" s="25">
        <f>'DRC - Data, Livestock'!AS3*$D11*$E11</f>
        <v>409500</v>
      </c>
      <c r="AT11" s="25">
        <f>'DRC - Data, Livestock'!AT3*$D11*$E11</f>
        <v>407250</v>
      </c>
      <c r="AU11" s="25">
        <f>'DRC - Data, Livestock'!AU3*$D11*$E11</f>
        <v>405000</v>
      </c>
      <c r="AV11" s="25">
        <f>'DRC - Data, Livestock'!AV3*$D11*$E11</f>
        <v>402772.5</v>
      </c>
      <c r="AW11" s="25">
        <f>'DRC - Data, Livestock'!AW3*$D11*$E11</f>
        <v>400558.5</v>
      </c>
      <c r="AX11" s="25">
        <f>'DRC - Data, Livestock'!AX3*$D11*$E11</f>
        <v>398358</v>
      </c>
      <c r="AY11" s="25">
        <f>'DRC - Data, Livestock'!AY3*$D11*$E11</f>
        <v>396166.5</v>
      </c>
      <c r="AZ11" s="25">
        <f>'DRC - Data, Livestock'!AZ3*$D11*$E11</f>
        <v>399307.5</v>
      </c>
      <c r="BA11" s="25">
        <f>'DRC - Data, Livestock'!BA3*$D11*$E11</f>
        <v>399784.5</v>
      </c>
      <c r="BB11" s="25">
        <f>'DRC - Data, Livestock'!BB3*$D11*$E11</f>
        <v>400266</v>
      </c>
      <c r="BC11" s="25">
        <f>'DRC - Data, Livestock'!BC3*$D11*$E11</f>
        <v>400747.5</v>
      </c>
      <c r="BD11" s="25">
        <f>'DRC - Data, Livestock'!BD3*$D11*$E11</f>
        <v>401220</v>
      </c>
      <c r="BE11" s="25">
        <f>'DRC - Data, Livestock'!BE3*$D11*$E11</f>
        <v>401310</v>
      </c>
      <c r="BF11" s="25">
        <f>'DRC - Data, Livestock'!BF3*$D11*$E11</f>
        <v>400216.5</v>
      </c>
      <c r="BG11" s="25">
        <f>'DRC - Data, Livestock'!BG3*$D11*$E11</f>
        <v>400099.5</v>
      </c>
      <c r="BH11" s="25">
        <f>'DRC - Data, Livestock'!BH3*$D11*$E11</f>
        <v>400104</v>
      </c>
      <c r="BI11" s="25">
        <f>'DRC - Data, Livestock'!BI3*$D11*$E11</f>
        <v>400081.5</v>
      </c>
      <c r="BJ11" s="25">
        <f>'DRC - Data, Livestock'!BJ3*$D11*$E11</f>
        <v>402309</v>
      </c>
      <c r="BK11" s="25">
        <f>'DRC - Data, Livestock'!BK3*$D11*$E11</f>
        <v>402372</v>
      </c>
      <c r="BL11" s="25">
        <f>'DRC - Data, Livestock'!BL3*$D11*$E11</f>
        <v>402678</v>
      </c>
      <c r="BM11" s="25">
        <f>'DRC - Data, Livestock'!BM3*$D11*$E11</f>
        <v>402984</v>
      </c>
      <c r="BN11" s="25">
        <f>'DRC - Data, Livestock'!BN3*$D11*$E11</f>
        <v>403285.5</v>
      </c>
    </row>
    <row r="12" spans="1:66" x14ac:dyDescent="0.35">
      <c r="A12" s="121"/>
      <c r="B12" s="8" t="s">
        <v>30</v>
      </c>
      <c r="D12" s="140">
        <v>3.6</v>
      </c>
      <c r="E12" s="49">
        <v>0.5</v>
      </c>
      <c r="F12" s="132"/>
      <c r="G12" s="132"/>
      <c r="H12" s="25">
        <f>'DRC - Data, Livestock'!H4*$D12*$E12</f>
        <v>9360</v>
      </c>
      <c r="I12" s="25">
        <f>'DRC - Data, Livestock'!I2*$D12*$E12</f>
        <v>33300</v>
      </c>
      <c r="J12" s="25">
        <f>'DRC - Data, Livestock'!J2*$D12*$E12</f>
        <v>34200</v>
      </c>
      <c r="K12" s="25">
        <f>'DRC - Data, Livestock'!K2*$D12*$E12</f>
        <v>35100</v>
      </c>
      <c r="L12" s="25">
        <f>'DRC - Data, Livestock'!L2*$D12*$E12</f>
        <v>36000</v>
      </c>
      <c r="M12" s="25">
        <f>'DRC - Data, Livestock'!M2*$D12*$E12</f>
        <v>37350</v>
      </c>
      <c r="N12" s="25">
        <f>'DRC - Data, Livestock'!N2*$D12*$E12</f>
        <v>39600</v>
      </c>
      <c r="O12" s="25">
        <f>'DRC - Data, Livestock'!O2*$D12*$E12</f>
        <v>40950</v>
      </c>
      <c r="P12" s="25">
        <f>'DRC - Data, Livestock'!P2*$D12*$E12</f>
        <v>41760</v>
      </c>
      <c r="Q12" s="25">
        <f>'DRC - Data, Livestock'!Q2*$D12*$E12</f>
        <v>44100</v>
      </c>
      <c r="R12" s="25">
        <f>'DRC - Data, Livestock'!R2*$D12*$E12</f>
        <v>45900</v>
      </c>
      <c r="S12" s="25">
        <f>'DRC - Data, Livestock'!S2*$D12*$E12</f>
        <v>46440</v>
      </c>
      <c r="T12" s="25">
        <f>'DRC - Data, Livestock'!T2*$D12*$E12</f>
        <v>47880</v>
      </c>
      <c r="U12" s="25">
        <f>'DRC - Data, Livestock'!U2*$D12*$E12</f>
        <v>48600</v>
      </c>
      <c r="V12" s="25">
        <f>'DRC - Data, Livestock'!V2*$D12*$E12</f>
        <v>49320</v>
      </c>
      <c r="W12" s="25">
        <f>'DRC - Data, Livestock'!W2*$D12*$E12</f>
        <v>49500</v>
      </c>
      <c r="X12" s="25">
        <f>'DRC - Data, Livestock'!X2*$D12*$E12</f>
        <v>49320</v>
      </c>
      <c r="Y12" s="25">
        <f>'DRC - Data, Livestock'!Y2*$D12*$E12</f>
        <v>48240</v>
      </c>
      <c r="Z12" s="25">
        <f>'DRC - Data, Livestock'!Z2*$D12*$E12</f>
        <v>49140</v>
      </c>
      <c r="AA12" s="25">
        <f>'DRC - Data, Livestock'!AA2*$D12*$E12</f>
        <v>48060</v>
      </c>
      <c r="AB12" s="25">
        <f>'DRC - Data, Livestock'!AB2*$D12*$E12</f>
        <v>48600</v>
      </c>
      <c r="AC12" s="25">
        <f>'DRC - Data, Livestock'!AC2*$D12*$E12</f>
        <v>49140</v>
      </c>
      <c r="AD12" s="25">
        <f>'DRC - Data, Livestock'!AD2*$D12*$E12</f>
        <v>49500</v>
      </c>
      <c r="AE12" s="25">
        <f>'DRC - Data, Livestock'!AE2*$D12*$E12</f>
        <v>50040</v>
      </c>
      <c r="AF12" s="25">
        <f>'DRC - Data, Livestock'!AF2*$D12*$E12</f>
        <v>52020</v>
      </c>
      <c r="AG12" s="25">
        <f>'DRC - Data, Livestock'!AG2*$D12*$E12</f>
        <v>52020</v>
      </c>
      <c r="AH12" s="25">
        <f>'DRC - Data, Livestock'!AH2*$D12*$E12</f>
        <v>52200</v>
      </c>
      <c r="AI12" s="25">
        <f>'DRC - Data, Livestock'!AI2*$D12*$E12</f>
        <v>50400</v>
      </c>
      <c r="AJ12" s="25">
        <f>'DRC - Data, Livestock'!AJ2*$D12*$E12</f>
        <v>52200</v>
      </c>
      <c r="AK12" s="25">
        <f>'DRC - Data, Livestock'!AK2*$D12*$E12</f>
        <v>55800</v>
      </c>
      <c r="AL12" s="25">
        <f>'DRC - Data, Livestock'!AL2*$D12*$E12</f>
        <v>49276.800000000003</v>
      </c>
      <c r="AM12" s="25">
        <f>'DRC - Data, Livestock'!AM2*$D12*$E12</f>
        <v>51753.599999999999</v>
      </c>
      <c r="AN12" s="25">
        <f>'DRC - Data, Livestock'!AN2*$D12*$E12</f>
        <v>51015.6</v>
      </c>
      <c r="AO12" s="25">
        <f>'DRC - Data, Livestock'!AO2*$D12*$E12</f>
        <v>51573.599999999999</v>
      </c>
      <c r="AP12" s="25">
        <f>'DRC - Data, Livestock'!AP2*$D12*$E12</f>
        <v>49914</v>
      </c>
      <c r="AQ12" s="25">
        <f>'DRC - Data, Livestock'!AQ2*$D12*$E12</f>
        <v>51449.4</v>
      </c>
      <c r="AR12" s="25">
        <f>'DRC - Data, Livestock'!AR2*$D12*$E12</f>
        <v>51552</v>
      </c>
      <c r="AS12" s="25">
        <f>'DRC - Data, Livestock'!AS2*$D12*$E12</f>
        <v>51654.6</v>
      </c>
      <c r="AT12" s="25">
        <f>'DRC - Data, Livestock'!AT2*$D12*$E12</f>
        <v>49262.400000000001</v>
      </c>
      <c r="AU12" s="25">
        <f>'DRC - Data, Livestock'!AU2*$D12*$E12</f>
        <v>46962</v>
      </c>
      <c r="AV12" s="25">
        <f>'DRC - Data, Livestock'!AV2*$D12*$E12</f>
        <v>44769.599999999999</v>
      </c>
      <c r="AW12" s="25">
        <f>'DRC - Data, Livestock'!AW2*$D12*$E12</f>
        <v>42678</v>
      </c>
      <c r="AX12" s="25">
        <f>'DRC - Data, Livestock'!AX2*$D12*$E12</f>
        <v>42768</v>
      </c>
      <c r="AY12" s="25">
        <f>'DRC - Data, Livestock'!AY2*$D12*$E12</f>
        <v>42858</v>
      </c>
      <c r="AZ12" s="25">
        <f>'DRC - Data, Livestock'!AZ2*$D12*$E12</f>
        <v>42948</v>
      </c>
      <c r="BA12" s="25">
        <f>'DRC - Data, Livestock'!BA2*$D12*$E12</f>
        <v>43038</v>
      </c>
      <c r="BB12" s="25">
        <f>'DRC - Data, Livestock'!BB2*$D12*$E12</f>
        <v>43128</v>
      </c>
      <c r="BC12" s="25">
        <f>'DRC - Data, Livestock'!BC2*$D12*$E12</f>
        <v>43218</v>
      </c>
      <c r="BD12" s="25">
        <f>'DRC - Data, Livestock'!BD2*$D12*$E12</f>
        <v>43308</v>
      </c>
      <c r="BE12" s="25">
        <f>'DRC - Data, Livestock'!BE2*$D12*$E12</f>
        <v>43380</v>
      </c>
      <c r="BF12" s="25">
        <f>'DRC - Data, Livestock'!BF2*$D12*$E12</f>
        <v>43488</v>
      </c>
      <c r="BG12" s="25">
        <f>'DRC - Data, Livestock'!BG2*$D12*$E12</f>
        <v>44319.6</v>
      </c>
      <c r="BH12" s="25">
        <f>'DRC - Data, Livestock'!BH2*$D12*$E12</f>
        <v>44411.4</v>
      </c>
      <c r="BI12" s="25">
        <f>'DRC - Data, Livestock'!BI2*$D12*$E12</f>
        <v>44195.4</v>
      </c>
      <c r="BJ12" s="25">
        <f>'DRC - Data, Livestock'!BJ2*$D12*$E12</f>
        <v>45099</v>
      </c>
      <c r="BK12" s="25">
        <f>'DRC - Data, Livestock'!BK2*$D12*$E12</f>
        <v>45347.4</v>
      </c>
      <c r="BL12" s="25">
        <f>'DRC - Data, Livestock'!BL2*$D12*$E12</f>
        <v>46542.6</v>
      </c>
      <c r="BM12" s="25">
        <f>'DRC - Data, Livestock'!BM2*$D12*$E12</f>
        <v>46756.800000000003</v>
      </c>
      <c r="BN12" s="25">
        <f>'DRC - Data, Livestock'!BN2*$D12*$E12</f>
        <v>46965.599999999999</v>
      </c>
    </row>
    <row r="13" spans="1:66" x14ac:dyDescent="0.35">
      <c r="A13" s="121"/>
      <c r="B13" s="8" t="s">
        <v>31</v>
      </c>
      <c r="D13" s="142">
        <v>3</v>
      </c>
      <c r="E13" s="49">
        <v>0.5</v>
      </c>
      <c r="F13" s="132"/>
      <c r="G13" s="132"/>
      <c r="H13" s="25">
        <f>'DRC - Data, Livestock'!H5*$D13*$E13</f>
        <v>6000</v>
      </c>
      <c r="I13" s="25">
        <f>'DRC - Data, Livestock'!I5*$D13*$E13</f>
        <v>6000</v>
      </c>
      <c r="J13" s="25">
        <f>'DRC - Data, Livestock'!J5*$D13*$E13</f>
        <v>7500</v>
      </c>
      <c r="K13" s="25">
        <f>'DRC - Data, Livestock'!K5*$D13*$E13</f>
        <v>7500</v>
      </c>
      <c r="L13" s="25">
        <f>'DRC - Data, Livestock'!L5*$D13*$E13</f>
        <v>8250</v>
      </c>
      <c r="M13" s="25">
        <f>'DRC - Data, Livestock'!M5*$D13*$E13</f>
        <v>8265</v>
      </c>
      <c r="N13" s="25">
        <f>'DRC - Data, Livestock'!N5*$D13*$E13</f>
        <v>8415</v>
      </c>
      <c r="O13" s="25">
        <f>'DRC - Data, Livestock'!O5*$D13*$E13</f>
        <v>8520</v>
      </c>
      <c r="P13" s="25">
        <f>'DRC - Data, Livestock'!P5*$D13*$E13</f>
        <v>8662.5</v>
      </c>
      <c r="Q13" s="25">
        <f>'DRC - Data, Livestock'!Q5*$D13*$E13</f>
        <v>8770.5</v>
      </c>
      <c r="R13" s="25">
        <f>'DRC - Data, Livestock'!R5*$D13*$E13</f>
        <v>8958</v>
      </c>
      <c r="S13" s="25">
        <f>'DRC - Data, Livestock'!S5*$D13*$E13</f>
        <v>9144</v>
      </c>
      <c r="T13" s="25">
        <f>'DRC - Data, Livestock'!T5*$D13*$E13</f>
        <v>9331.5</v>
      </c>
      <c r="U13" s="25">
        <f>'DRC - Data, Livestock'!U5*$D13*$E13</f>
        <v>9529.5</v>
      </c>
      <c r="V13" s="25">
        <f>'DRC - Data, Livestock'!V5*$D13*$E13</f>
        <v>9706.5</v>
      </c>
      <c r="W13" s="25">
        <f>'DRC - Data, Livestock'!W5*$D13*$E13</f>
        <v>9855</v>
      </c>
      <c r="X13" s="25">
        <f>'DRC - Data, Livestock'!X5*$D13*$E13</f>
        <v>9961.5</v>
      </c>
      <c r="Y13" s="25">
        <f>'DRC - Data, Livestock'!Y5*$D13*$E13</f>
        <v>9660</v>
      </c>
      <c r="Z13" s="25">
        <f>'DRC - Data, Livestock'!Z5*$D13*$E13</f>
        <v>10710</v>
      </c>
      <c r="AA13" s="25">
        <f>'DRC - Data, Livestock'!AA5*$D13*$E13</f>
        <v>11287.5</v>
      </c>
      <c r="AB13" s="25">
        <f>'DRC - Data, Livestock'!AB5*$D13*$E13</f>
        <v>10612.5</v>
      </c>
      <c r="AC13" s="25">
        <f>'DRC - Data, Livestock'!AC5*$D13*$E13</f>
        <v>10822.5</v>
      </c>
      <c r="AD13" s="25">
        <f>'DRC - Data, Livestock'!AD5*$D13*$E13</f>
        <v>11040</v>
      </c>
      <c r="AE13" s="25">
        <f>'DRC - Data, Livestock'!AE5*$D13*$E13</f>
        <v>11250</v>
      </c>
      <c r="AF13" s="25">
        <f>'DRC - Data, Livestock'!AF5*$D13*$E13</f>
        <v>11400</v>
      </c>
      <c r="AG13" s="25">
        <f>'DRC - Data, Livestock'!AG5*$D13*$E13</f>
        <v>11550</v>
      </c>
      <c r="AH13" s="25">
        <f>'DRC - Data, Livestock'!AH5*$D13*$E13</f>
        <v>11700</v>
      </c>
      <c r="AI13" s="25">
        <f>'DRC - Data, Livestock'!AI5*$D13*$E13</f>
        <v>11850</v>
      </c>
      <c r="AJ13" s="25">
        <f>'DRC - Data, Livestock'!AJ5*$D13*$E13</f>
        <v>12000</v>
      </c>
      <c r="AK13" s="25">
        <f>'DRC - Data, Livestock'!AK5*$D13*$E13</f>
        <v>12315</v>
      </c>
      <c r="AL13" s="25">
        <f>'DRC - Data, Livestock'!AL5*$D13*$E13</f>
        <v>12330</v>
      </c>
      <c r="AM13" s="25">
        <f>'DRC - Data, Livestock'!AM5*$D13*$E13</f>
        <v>13200</v>
      </c>
      <c r="AN13" s="25">
        <f>'DRC - Data, Livestock'!AN5*$D13*$E13</f>
        <v>13350</v>
      </c>
      <c r="AO13" s="25">
        <f>'DRC - Data, Livestock'!AO5*$D13*$E13</f>
        <v>13500</v>
      </c>
      <c r="AP13" s="25">
        <f>'DRC - Data, Livestock'!AP5*$D13*$E13</f>
        <v>12750</v>
      </c>
      <c r="AQ13" s="25">
        <f>'DRC - Data, Livestock'!AQ5*$D13*$E13</f>
        <v>11100</v>
      </c>
      <c r="AR13" s="25">
        <f>'DRC - Data, Livestock'!AR5*$D13*$E13</f>
        <v>11100</v>
      </c>
      <c r="AS13" s="25">
        <f>'DRC - Data, Livestock'!AS5*$D13*$E13</f>
        <v>10950</v>
      </c>
      <c r="AT13" s="25">
        <f>'DRC - Data, Livestock'!AT5*$D13*$E13</f>
        <v>10500</v>
      </c>
      <c r="AU13" s="25">
        <f>'DRC - Data, Livestock'!AU5*$D13*$E13</f>
        <v>10500</v>
      </c>
      <c r="AV13" s="25">
        <f>'DRC - Data, Livestock'!AV5*$D13*$E13</f>
        <v>10050</v>
      </c>
      <c r="AW13" s="25">
        <f>'DRC - Data, Livestock'!AW5*$D13*$E13</f>
        <v>10050</v>
      </c>
      <c r="AX13" s="25">
        <f>'DRC - Data, Livestock'!AX5*$D13*$E13</f>
        <v>10050</v>
      </c>
      <c r="AY13" s="25">
        <f>'DRC - Data, Livestock'!AY5*$D13*$E13</f>
        <v>10275</v>
      </c>
      <c r="AZ13" s="25">
        <f>'DRC - Data, Livestock'!AZ5*$D13*$E13</f>
        <v>10275</v>
      </c>
      <c r="BA13" s="25">
        <f>'DRC - Data, Livestock'!BA5*$D13*$E13</f>
        <v>10500</v>
      </c>
      <c r="BB13" s="25">
        <f>'DRC - Data, Livestock'!BB5*$D13*$E13</f>
        <v>10875</v>
      </c>
      <c r="BC13" s="25">
        <f>'DRC - Data, Livestock'!BC5*$D13*$E13</f>
        <v>11250</v>
      </c>
      <c r="BD13" s="25">
        <f>'DRC - Data, Livestock'!BD5*$D13*$E13</f>
        <v>13065</v>
      </c>
      <c r="BE13" s="25">
        <f>'DRC - Data, Livestock'!BE5*$D13*$E13</f>
        <v>13350</v>
      </c>
      <c r="BF13" s="25">
        <f>'DRC - Data, Livestock'!BF5*$D13*$E13</f>
        <v>13500</v>
      </c>
      <c r="BG13" s="25">
        <f>'DRC - Data, Livestock'!BG5*$D13*$E13</f>
        <v>13500</v>
      </c>
      <c r="BH13" s="25">
        <f>'DRC - Data, Livestock'!BH5*$D13*$E13</f>
        <v>13500</v>
      </c>
      <c r="BI13" s="25">
        <f>'DRC - Data, Livestock'!BI5*$D13*$E13</f>
        <v>13800</v>
      </c>
      <c r="BJ13" s="25">
        <f>'DRC - Data, Livestock'!BJ5*$D13*$E13</f>
        <v>13800</v>
      </c>
      <c r="BK13" s="25">
        <f>'DRC - Data, Livestock'!BK5*$D13*$E13</f>
        <v>13200</v>
      </c>
      <c r="BL13" s="25">
        <f>'DRC - Data, Livestock'!BL5*$D13*$E13</f>
        <v>13200</v>
      </c>
      <c r="BM13" s="25">
        <f>'DRC - Data, Livestock'!BM5*$D13*$E13</f>
        <v>11346</v>
      </c>
      <c r="BN13" s="25">
        <f>'DRC - Data, Livestock'!BN5*$D13*$E13</f>
        <v>11404.5</v>
      </c>
    </row>
    <row r="14" spans="1:66" s="146" customFormat="1" x14ac:dyDescent="0.35">
      <c r="A14" s="144" t="s">
        <v>341</v>
      </c>
      <c r="B14" s="145"/>
      <c r="E14" s="147"/>
      <c r="G14" s="148"/>
      <c r="H14" s="146">
        <f>SUM(H10:H13)</f>
        <v>456360</v>
      </c>
      <c r="I14" s="146">
        <f>SUM(I10:I13)</f>
        <v>427650</v>
      </c>
      <c r="J14" s="146">
        <f t="shared" ref="J14:AM14" si="0">SUM(J10:J13)</f>
        <v>435450</v>
      </c>
      <c r="K14" s="146">
        <f t="shared" si="0"/>
        <v>445800</v>
      </c>
      <c r="L14" s="146">
        <f t="shared" si="0"/>
        <v>457800</v>
      </c>
      <c r="M14" s="146">
        <f t="shared" si="0"/>
        <v>447465</v>
      </c>
      <c r="N14" s="146">
        <f t="shared" si="0"/>
        <v>444465</v>
      </c>
      <c r="O14" s="146">
        <f>SUM(O10:O13)</f>
        <v>444570</v>
      </c>
      <c r="P14" s="146">
        <f t="shared" si="0"/>
        <v>444172.5</v>
      </c>
      <c r="Q14" s="146">
        <f t="shared" si="0"/>
        <v>448420.5</v>
      </c>
      <c r="R14" s="146">
        <f t="shared" si="0"/>
        <v>445908</v>
      </c>
      <c r="S14" s="146">
        <f t="shared" si="0"/>
        <v>442584</v>
      </c>
      <c r="T14" s="146">
        <f t="shared" si="0"/>
        <v>439711.5</v>
      </c>
      <c r="U14" s="146">
        <f t="shared" si="0"/>
        <v>437929.5</v>
      </c>
      <c r="V14" s="146">
        <f t="shared" si="0"/>
        <v>432976.5</v>
      </c>
      <c r="W14" s="146">
        <f t="shared" si="0"/>
        <v>429705</v>
      </c>
      <c r="X14" s="146">
        <f t="shared" si="0"/>
        <v>426481.5</v>
      </c>
      <c r="Y14" s="146">
        <f t="shared" si="0"/>
        <v>413400</v>
      </c>
      <c r="Z14" s="146">
        <f t="shared" si="0"/>
        <v>423900</v>
      </c>
      <c r="AA14" s="146">
        <f t="shared" si="0"/>
        <v>424747.5</v>
      </c>
      <c r="AB14" s="146">
        <f t="shared" si="0"/>
        <v>428212.5</v>
      </c>
      <c r="AC14" s="146">
        <f t="shared" si="0"/>
        <v>435487.5</v>
      </c>
      <c r="AD14" s="146">
        <f t="shared" si="0"/>
        <v>441915</v>
      </c>
      <c r="AE14" s="146">
        <f t="shared" si="0"/>
        <v>448740</v>
      </c>
      <c r="AF14" s="146">
        <f t="shared" si="0"/>
        <v>455820</v>
      </c>
      <c r="AG14" s="146">
        <f t="shared" si="0"/>
        <v>466095</v>
      </c>
      <c r="AH14" s="146">
        <f t="shared" si="0"/>
        <v>476775</v>
      </c>
      <c r="AI14" s="146">
        <f t="shared" si="0"/>
        <v>473550</v>
      </c>
      <c r="AJ14" s="146">
        <f t="shared" si="0"/>
        <v>483150</v>
      </c>
      <c r="AK14" s="146">
        <f t="shared" si="0"/>
        <v>486615</v>
      </c>
      <c r="AL14" s="146">
        <f t="shared" si="0"/>
        <v>469648.8</v>
      </c>
      <c r="AM14" s="146">
        <f t="shared" si="0"/>
        <v>495527.1</v>
      </c>
      <c r="AN14" s="146">
        <f t="shared" ref="AN14:BN14" si="1">SUM(AN10:AN13)</f>
        <v>495141.6</v>
      </c>
      <c r="AO14" s="146">
        <f t="shared" si="1"/>
        <v>507680.1</v>
      </c>
      <c r="AP14" s="146">
        <f t="shared" si="1"/>
        <v>507520.5</v>
      </c>
      <c r="AQ14" s="146">
        <f t="shared" si="1"/>
        <v>521567.4</v>
      </c>
      <c r="AR14" s="146">
        <f t="shared" si="1"/>
        <v>523758</v>
      </c>
      <c r="AS14" s="146">
        <f t="shared" si="1"/>
        <v>528323.1</v>
      </c>
      <c r="AT14" s="146">
        <f t="shared" si="1"/>
        <v>521012.4</v>
      </c>
      <c r="AU14" s="146">
        <f t="shared" si="1"/>
        <v>514662</v>
      </c>
      <c r="AV14" s="146">
        <f t="shared" si="1"/>
        <v>507353.1</v>
      </c>
      <c r="AW14" s="146">
        <f t="shared" si="1"/>
        <v>500716.5</v>
      </c>
      <c r="AX14" s="146">
        <f t="shared" si="1"/>
        <v>498750</v>
      </c>
      <c r="AY14" s="146">
        <f t="shared" si="1"/>
        <v>497017.5</v>
      </c>
      <c r="AZ14" s="146">
        <f t="shared" si="1"/>
        <v>500541</v>
      </c>
      <c r="BA14" s="146">
        <f t="shared" si="1"/>
        <v>501333</v>
      </c>
      <c r="BB14" s="146">
        <f t="shared" si="1"/>
        <v>502419</v>
      </c>
      <c r="BC14" s="146">
        <f t="shared" si="1"/>
        <v>503532</v>
      </c>
      <c r="BD14" s="146">
        <f t="shared" si="1"/>
        <v>506013</v>
      </c>
      <c r="BE14" s="146">
        <f t="shared" si="1"/>
        <v>506622</v>
      </c>
      <c r="BF14" s="146">
        <f t="shared" si="1"/>
        <v>505930.5</v>
      </c>
      <c r="BG14" s="146">
        <f t="shared" si="1"/>
        <v>506406.6</v>
      </c>
      <c r="BH14" s="146">
        <f t="shared" si="1"/>
        <v>506651.4</v>
      </c>
      <c r="BI14" s="146">
        <f t="shared" si="1"/>
        <v>507675.9</v>
      </c>
      <c r="BJ14" s="146">
        <f t="shared" si="1"/>
        <v>511302</v>
      </c>
      <c r="BK14" s="146">
        <f t="shared" si="1"/>
        <v>508457.4</v>
      </c>
      <c r="BL14" s="146">
        <f t="shared" si="1"/>
        <v>508833.6</v>
      </c>
      <c r="BM14" s="146">
        <f t="shared" si="1"/>
        <v>507621.3</v>
      </c>
      <c r="BN14" s="146">
        <f t="shared" si="1"/>
        <v>508482.6</v>
      </c>
    </row>
    <row r="15" spans="1:66" ht="116" x14ac:dyDescent="0.35">
      <c r="A15" s="168" t="s">
        <v>322</v>
      </c>
      <c r="B15" s="8"/>
      <c r="D15" s="133"/>
      <c r="E15" s="91"/>
      <c r="F15" s="54"/>
      <c r="G15" s="54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66" s="25" customFormat="1" x14ac:dyDescent="0.35">
      <c r="A16" s="125"/>
      <c r="B16" s="125"/>
      <c r="D16" s="40"/>
      <c r="E16" s="120"/>
      <c r="F16" s="40"/>
    </row>
    <row r="17" spans="1:66" s="55" customFormat="1" x14ac:dyDescent="0.35">
      <c r="A17" s="130" t="s">
        <v>309</v>
      </c>
    </row>
    <row r="18" spans="1:66" x14ac:dyDescent="0.35">
      <c r="A18" s="121" t="s">
        <v>307</v>
      </c>
      <c r="B18" s="121"/>
      <c r="D18" s="91" t="s">
        <v>107</v>
      </c>
      <c r="E18" s="91" t="s">
        <v>108</v>
      </c>
      <c r="F18" s="91" t="s">
        <v>109</v>
      </c>
      <c r="G18" s="91" t="s">
        <v>86</v>
      </c>
    </row>
    <row r="19" spans="1:66" x14ac:dyDescent="0.35">
      <c r="A19" s="121"/>
      <c r="B19" s="121"/>
      <c r="D19" s="143" t="s">
        <v>304</v>
      </c>
      <c r="E19" s="143" t="s">
        <v>305</v>
      </c>
      <c r="F19" s="143"/>
      <c r="G19" s="143" t="s">
        <v>306</v>
      </c>
    </row>
    <row r="20" spans="1:66" x14ac:dyDescent="0.35">
      <c r="A20" s="121"/>
      <c r="B20" s="126" t="s">
        <v>294</v>
      </c>
      <c r="D20" s="140">
        <v>9.5</v>
      </c>
      <c r="E20" s="49" t="s">
        <v>110</v>
      </c>
      <c r="F20" s="49">
        <v>365</v>
      </c>
      <c r="G20" s="49">
        <v>0.5</v>
      </c>
      <c r="H20" s="25">
        <f>'DRC - Data, Livestock'!H7*$D20/1000*$F20*$G20</f>
        <v>1733750</v>
      </c>
      <c r="I20" s="25">
        <f>'DRC - Data, Livestock'!I7*$D20/1000*$F20*$G20</f>
        <v>1681737.5</v>
      </c>
      <c r="J20" s="25">
        <f>'DRC - Data, Livestock'!J7*$D20/1000*$F20*$G20</f>
        <v>1612387.5</v>
      </c>
      <c r="K20" s="25">
        <f>'DRC - Data, Livestock'!K7*$D20/1000*$F20*$G20</f>
        <v>1562784.9125000001</v>
      </c>
      <c r="L20" s="25">
        <f>'DRC - Data, Livestock'!L7*$D20/1000*$F20*$G20</f>
        <v>1328092.37625</v>
      </c>
      <c r="M20" s="25">
        <f>'DRC - Data, Livestock'!M7*$D20/1000*$F20*$G20</f>
        <v>1384907.36375</v>
      </c>
      <c r="N20" s="25">
        <f>'DRC - Data, Livestock'!N7*$D20/1000*$F20*$G20</f>
        <v>1389995.92</v>
      </c>
      <c r="O20" s="25">
        <f>'DRC - Data, Livestock'!O7*$D20/1000*$F20*$G20</f>
        <v>1440026.7437499999</v>
      </c>
      <c r="P20" s="25">
        <f>'DRC - Data, Livestock'!P7*$D20/1000*$F20*$G20</f>
        <v>1537499.9024999999</v>
      </c>
      <c r="Q20" s="25">
        <f>'DRC - Data, Livestock'!Q7*$D20/1000*$F20*$G20</f>
        <v>1723867.625</v>
      </c>
      <c r="R20" s="25">
        <f>'DRC - Data, Livestock'!R7*$D20/1000*$F20*$G20</f>
        <v>1774493.125</v>
      </c>
      <c r="S20" s="25">
        <f>'DRC - Data, Livestock'!S7*$D20/1000*$F20*$G20</f>
        <v>1826505.625</v>
      </c>
      <c r="T20" s="25">
        <f>'DRC - Data, Livestock'!T7*$D20/1000*$F20*$G20</f>
        <v>1880078.4999999998</v>
      </c>
      <c r="U20" s="25">
        <f>'DRC - Data, Livestock'!U7*$D20/1000*$F20*$G20</f>
        <v>1932090.9999999998</v>
      </c>
      <c r="V20" s="25">
        <f>'DRC - Data, Livestock'!V7*$D20/1000*$F20*$G20</f>
        <v>1966245.8750000002</v>
      </c>
      <c r="W20" s="25">
        <f>'DRC - Data, Livestock'!W7*$D20/1000*$F20*$G20</f>
        <v>1989824.875</v>
      </c>
      <c r="X20" s="25">
        <f>'DRC - Data, Livestock'!X7*$D20/1000*$F20*$G20</f>
        <v>1990691.75</v>
      </c>
      <c r="Y20" s="25">
        <f>'DRC - Data, Livestock'!Y7*$D20/1000*$F20*$G20</f>
        <v>1985317.1250000002</v>
      </c>
      <c r="Z20" s="25">
        <f>'DRC - Data, Livestock'!Z7*$D20/1000*$F20*$G20</f>
        <v>1986877.5</v>
      </c>
      <c r="AA20" s="25">
        <f>'DRC - Data, Livestock'!AA7*$D20/1000*$F20*$G20</f>
        <v>1997280</v>
      </c>
      <c r="AB20" s="25">
        <f>'DRC - Data, Livestock'!AB7*$D20/1000*$F20*$G20</f>
        <v>2044091.25</v>
      </c>
      <c r="AC20" s="25">
        <f>'DRC - Data, Livestock'!AC7*$D20/1000*$F20*$G20</f>
        <v>2089168.75</v>
      </c>
      <c r="AD20" s="25">
        <f>'DRC - Data, Livestock'!AD7*$D20/1000*$F20*$G20</f>
        <v>2123843.75</v>
      </c>
      <c r="AE20" s="25">
        <f>'DRC - Data, Livestock'!AE7*$D20/1000*$F20*$G20</f>
        <v>2167187.5</v>
      </c>
      <c r="AF20" s="25">
        <f>'DRC - Data, Livestock'!AF7*$D20/1000*$F20*$G20</f>
        <v>2246298.5125000002</v>
      </c>
      <c r="AG20" s="25">
        <f>'DRC - Data, Livestock'!AG7*$D20/1000*$F20*$G20</f>
        <v>2323675.7749999999</v>
      </c>
      <c r="AH20" s="25">
        <f>'DRC - Data, Livestock'!AH7*$D20/1000*$F20*$G20</f>
        <v>2403723.0124999997</v>
      </c>
      <c r="AI20" s="25">
        <f>'DRC - Data, Livestock'!AI7*$D20/1000*$F20*$G20</f>
        <v>2486526.9125000001</v>
      </c>
      <c r="AJ20" s="25">
        <f>'DRC - Data, Livestock'!AJ7*$D20/1000*$F20*$G20</f>
        <v>2572174.1625000001</v>
      </c>
      <c r="AK20" s="25">
        <f>'DRC - Data, Livestock'!AK7*$D20/1000*$F20*$G20</f>
        <v>2660786.125</v>
      </c>
      <c r="AL20" s="25">
        <f>'DRC - Data, Livestock'!AL7*$D20/1000*$F20*$G20</f>
        <v>2393719.2749999999</v>
      </c>
      <c r="AM20" s="25">
        <f>'DRC - Data, Livestock'!AM7*$D20/1000*$F20*$G20</f>
        <v>2394187.3874999997</v>
      </c>
      <c r="AN20" s="25">
        <f>'DRC - Data, Livestock'!AN7*$D20/1000*$F20*$G20</f>
        <v>2124679.4175</v>
      </c>
      <c r="AO20" s="25">
        <f>'DRC - Data, Livestock'!AO7*$D20/1000*$F20*$G20</f>
        <v>1954163.3712500001</v>
      </c>
      <c r="AP20" s="25">
        <f>'DRC - Data, Livestock'!AP7*$D20/1000*$F20*$G20</f>
        <v>1929906.4750000001</v>
      </c>
      <c r="AQ20" s="25">
        <f>'DRC - Data, Livestock'!AQ7*$D20/1000*$F20*$G20</f>
        <v>1838246.58</v>
      </c>
      <c r="AR20" s="25">
        <f>'DRC - Data, Livestock'!AR7*$D20/1000*$F20*$G20</f>
        <v>1911093.5537500002</v>
      </c>
      <c r="AS20" s="25">
        <f>'DRC - Data, Livestock'!AS7*$D20/1000*$F20*$G20</f>
        <v>1527040.1887500002</v>
      </c>
      <c r="AT20" s="25">
        <f>'DRC - Data, Livestock'!AT7*$D20/1000*$F20*$G20</f>
        <v>1478562.8049999999</v>
      </c>
      <c r="AU20" s="25">
        <f>'DRC - Data, Livestock'!AU7*$D20/1000*$F20*$G20</f>
        <v>1425757.9812500002</v>
      </c>
      <c r="AV20" s="25">
        <f>'DRC - Data, Livestock'!AV7*$D20/1000*$F20*$G20</f>
        <v>1374839.4775</v>
      </c>
      <c r="AW20" s="25">
        <f>'DRC - Data, Livestock'!AW7*$D20/1000*$F20*$G20</f>
        <v>1319844.9275</v>
      </c>
      <c r="AX20" s="25">
        <f>'DRC - Data, Livestock'!AX7*$D20/1000*$F20*$G20</f>
        <v>1317337.925</v>
      </c>
      <c r="AY20" s="25">
        <f>'DRC - Data, Livestock'!AY7*$D20/1000*$F20*$G20</f>
        <v>1314834.3900000001</v>
      </c>
      <c r="AZ20" s="25">
        <f>'DRC - Data, Livestock'!AZ7*$D20/1000*$F20*$G20</f>
        <v>1312344.7250000001</v>
      </c>
      <c r="BA20" s="25">
        <f>'DRC - Data, Livestock'!BA7*$D20/1000*$F20*$G20</f>
        <v>1309848.125</v>
      </c>
      <c r="BB20" s="25">
        <f>'DRC - Data, Livestock'!BB7*$D20/1000*$F20*$G20</f>
        <v>1307351.5249999999</v>
      </c>
      <c r="BC20" s="25">
        <f>'DRC - Data, Livestock'!BC7*$D20/1000*$F20*$G20</f>
        <v>1304872.2625</v>
      </c>
      <c r="BD20" s="25">
        <f>'DRC - Data, Livestock'!BD7*$D20/1000*$F20*$G20</f>
        <v>1302393</v>
      </c>
      <c r="BE20" s="25">
        <f>'DRC - Data, Livestock'!BE7*$D20/1000*$F20*$G20</f>
        <v>1299929.3412500001</v>
      </c>
      <c r="BF20" s="25">
        <f>'DRC - Data, Livestock'!BF7*$D20/1000*$F20*$G20</f>
        <v>1297450.0787499999</v>
      </c>
      <c r="BG20" s="25">
        <f>'DRC - Data, Livestock'!BG7*$D20/1000*$F20*$G20</f>
        <v>1548249.1525000001</v>
      </c>
      <c r="BH20" s="25">
        <f>'DRC - Data, Livestock'!BH7*$D20/1000*$F20*$G20</f>
        <v>1641141.7437500001</v>
      </c>
      <c r="BI20" s="25">
        <f>'DRC - Data, Livestock'!BI7*$D20/1000*$F20*$G20</f>
        <v>1646065.59375</v>
      </c>
      <c r="BJ20" s="25">
        <f>'DRC - Data, Livestock'!BJ7*$D20/1000*$F20*$G20</f>
        <v>1743086.2437499999</v>
      </c>
      <c r="BK20" s="25">
        <f>'DRC - Data, Livestock'!BK7*$D20/1000*$F20*$G20</f>
        <v>1810484.0412499998</v>
      </c>
      <c r="BL20" s="25">
        <f>'DRC - Data, Livestock'!BL7*$D20/1000*$F20*$G20</f>
        <v>1874171.6137499998</v>
      </c>
      <c r="BM20" s="25">
        <f>'DRC - Data, Livestock'!BM7*$D20/1000*$F20*$G20</f>
        <v>1984738.0525</v>
      </c>
      <c r="BN20" s="25">
        <f>'DRC - Data, Livestock'!BN7*$D20/1000*$F20*$G20</f>
        <v>2101152.4300000002</v>
      </c>
    </row>
    <row r="21" spans="1:66" x14ac:dyDescent="0.35">
      <c r="A21" s="121"/>
      <c r="B21" s="121" t="s">
        <v>106</v>
      </c>
      <c r="D21" s="140">
        <v>1.4</v>
      </c>
      <c r="E21" s="49" t="s">
        <v>110</v>
      </c>
      <c r="F21" s="49">
        <v>365</v>
      </c>
      <c r="G21" s="49">
        <v>0.5</v>
      </c>
      <c r="H21" s="25">
        <f>'DRC - Data, Livestock'!H8*$D21/1000*$F21*$G21</f>
        <v>651525</v>
      </c>
      <c r="I21" s="25">
        <f>'DRC - Data, Livestock'!I8*$D21/1000*$F21*$G21</f>
        <v>600425</v>
      </c>
      <c r="J21" s="25">
        <f>'DRC - Data, Livestock'!J8*$D21/1000*$F21*$G21</f>
        <v>549836</v>
      </c>
      <c r="K21" s="25">
        <f>'DRC - Data, Livestock'!K8*$D21/1000*$F21*$G21</f>
        <v>515343.50000000006</v>
      </c>
      <c r="L21" s="25">
        <f>'DRC - Data, Livestock'!L8*$D21/1000*$F21*$G21</f>
        <v>508952.93399999995</v>
      </c>
      <c r="M21" s="25">
        <f>'DRC - Data, Livestock'!M8*$D21/1000*$F21*$G21</f>
        <v>568232</v>
      </c>
      <c r="N21" s="25">
        <f>'DRC - Data, Livestock'!N8*$D21/1000*$F21*$G21</f>
        <v>604002</v>
      </c>
      <c r="O21" s="25">
        <f>'DRC - Data, Livestock'!O8*$D21/1000*$F21*$G21</f>
        <v>646926</v>
      </c>
      <c r="P21" s="25">
        <f>'DRC - Data, Livestock'!P8*$D21/1000*$F21*$G21</f>
        <v>688831.32149999996</v>
      </c>
      <c r="Q21" s="25">
        <f>'DRC - Data, Livestock'!Q8*$D21/1000*$F21*$G21</f>
        <v>768722.85000000009</v>
      </c>
      <c r="R21" s="25">
        <f>'DRC - Data, Livestock'!R8*$D21/1000*$F21*$G21</f>
        <v>784461.65</v>
      </c>
      <c r="S21" s="25">
        <f>'DRC - Data, Livestock'!S8*$D21/1000*$F21*$G21</f>
        <v>799791.65</v>
      </c>
      <c r="T21" s="25">
        <f>'DRC - Data, Livestock'!T8*$D21/1000*$F21*$G21</f>
        <v>815888.15</v>
      </c>
      <c r="U21" s="25">
        <f>'DRC - Data, Livestock'!U8*$D21/1000*$F21*$G21</f>
        <v>832393.45000000007</v>
      </c>
      <c r="V21" s="25">
        <f>'DRC - Data, Livestock'!V8*$D21/1000*$F21*$G21</f>
        <v>843839.85</v>
      </c>
      <c r="W21" s="25">
        <f>'DRC - Data, Livestock'!W8*$D21/1000*$F21*$G21</f>
        <v>853727.7</v>
      </c>
      <c r="X21" s="25">
        <f>'DRC - Data, Livestock'!X8*$D21/1000*$F21*$G21</f>
        <v>857662.4</v>
      </c>
      <c r="Y21" s="25">
        <f>'DRC - Data, Livestock'!Y8*$D21/1000*$F21*$G21</f>
        <v>857432.45000000007</v>
      </c>
      <c r="Z21" s="25">
        <f>'DRC - Data, Livestock'!Z8*$D21/1000*$F21*$G21</f>
        <v>864484.24999999988</v>
      </c>
      <c r="AA21" s="25">
        <f>'DRC - Data, Livestock'!AA8*$D21/1000*$F21*$G21</f>
        <v>870514.04999999993</v>
      </c>
      <c r="AB21" s="25">
        <f>'DRC - Data, Livestock'!AB8*$D21/1000*$F21*$G21</f>
        <v>876109.50000000012</v>
      </c>
      <c r="AC21" s="25">
        <f>'DRC - Data, Livestock'!AC8*$D21/1000*$F21*$G21</f>
        <v>881219.50000000012</v>
      </c>
      <c r="AD21" s="25">
        <f>'DRC - Data, Livestock'!AD8*$D21/1000*$F21*$G21</f>
        <v>885920.7</v>
      </c>
      <c r="AE21" s="25">
        <f>'DRC - Data, Livestock'!AE8*$D21/1000*$F21*$G21</f>
        <v>890289.75</v>
      </c>
      <c r="AF21" s="25">
        <f>'DRC - Data, Livestock'!AF8*$D21/1000*$F21*$G21</f>
        <v>898718.69499999995</v>
      </c>
      <c r="AG21" s="25">
        <f>'DRC - Data, Livestock'!AG8*$D21/1000*$F21*$G21</f>
        <v>954951.69000000006</v>
      </c>
      <c r="AH21" s="25">
        <f>'DRC - Data, Livestock'!AH8*$D21/1000*$F21*$G21</f>
        <v>1014981.415</v>
      </c>
      <c r="AI21" s="25">
        <f>'DRC - Data, Livestock'!AI8*$D21/1000*$F21*$G21</f>
        <v>1079076.145</v>
      </c>
      <c r="AJ21" s="25">
        <f>'DRC - Data, Livestock'!AJ8*$D21/1000*$F21*$G21</f>
        <v>1147524.595</v>
      </c>
      <c r="AK21" s="25">
        <f>'DRC - Data, Livestock'!AK8*$D21/1000*$F21*$G21</f>
        <v>1220518.3899999999</v>
      </c>
      <c r="AL21" s="25">
        <f>'DRC - Data, Livestock'!AL8*$D21/1000*$F21*$G21</f>
        <v>1226139.3900000001</v>
      </c>
      <c r="AM21" s="25">
        <f>'DRC - Data, Livestock'!AM8*$D21/1000*$F21*$G21</f>
        <v>1285394.95</v>
      </c>
      <c r="AN21" s="25">
        <f>'DRC - Data, Livestock'!AN8*$D21/1000*$F21*$G21</f>
        <v>1311888.5114999998</v>
      </c>
      <c r="AO21" s="25">
        <f>'DRC - Data, Livestock'!AO8*$D21/1000*$F21*$G21</f>
        <v>1372579.726</v>
      </c>
      <c r="AP21" s="25">
        <f>'DRC - Data, Livestock'!AP8*$D21/1000*$F21*$G21</f>
        <v>1361564.6099999999</v>
      </c>
      <c r="AQ21" s="25">
        <f>'DRC - Data, Livestock'!AQ8*$D21/1000*$F21*$G21</f>
        <v>1350610.814</v>
      </c>
      <c r="AR21" s="25">
        <f>'DRC - Data, Livestock'!AR8*$D21/1000*$F21*$G21</f>
        <v>1424904.5929999999</v>
      </c>
      <c r="AS21" s="25">
        <f>'DRC - Data, Livestock'!AS8*$D21/1000*$F21*$G21</f>
        <v>1438260.5999999999</v>
      </c>
      <c r="AT21" s="25">
        <f>'DRC - Data, Livestock'!AT8*$D21/1000*$F21*$G21</f>
        <v>1312203.7985</v>
      </c>
      <c r="AU21" s="25">
        <f>'DRC - Data, Livestock'!AU8*$D21/1000*$F21*$G21</f>
        <v>1291847.6025</v>
      </c>
      <c r="AV21" s="25">
        <f>'DRC - Data, Livestock'!AV8*$D21/1000*$F21*$G21</f>
        <v>1271852.6835</v>
      </c>
      <c r="AW21" s="25">
        <f>'DRC - Data, Livestock'!AW8*$D21/1000*$F21*$G21</f>
        <v>1252143.6689999998</v>
      </c>
      <c r="AX21" s="25">
        <f>'DRC - Data, Livestock'!AX8*$D21/1000*$F21*$G21</f>
        <v>1253907.3854999999</v>
      </c>
      <c r="AY21" s="25">
        <f>'DRC - Data, Livestock'!AY8*$D21/1000*$F21*$G21</f>
        <v>1255673.6569999999</v>
      </c>
      <c r="AZ21" s="25">
        <f>'DRC - Data, Livestock'!AZ8*$D21/1000*$F21*$G21</f>
        <v>1257440.6950000001</v>
      </c>
      <c r="BA21" s="25">
        <f>'DRC - Data, Livestock'!BA8*$D21/1000*$F21*$G21</f>
        <v>1259211.3099999998</v>
      </c>
      <c r="BB21" s="25">
        <f>'DRC - Data, Livestock'!BB8*$D21/1000*$F21*$G21</f>
        <v>1260981.925</v>
      </c>
      <c r="BC21" s="25">
        <f>'DRC - Data, Livestock'!BC8*$D21/1000*$F21*$G21</f>
        <v>1264308.5349999999</v>
      </c>
      <c r="BD21" s="25">
        <f>'DRC - Data, Livestock'!BD8*$D21/1000*$F21*$G21</f>
        <v>1264538.4850000001</v>
      </c>
      <c r="BE21" s="25">
        <f>'DRC - Data, Livestock'!BE8*$D21/1000*$F21*$G21</f>
        <v>1266321.6195</v>
      </c>
      <c r="BF21" s="25">
        <f>'DRC - Data, Livestock'!BF8*$D21/1000*$F21*$G21</f>
        <v>1268102.9654999999</v>
      </c>
      <c r="BG21" s="25">
        <f>'DRC - Data, Livestock'!BG8*$D21/1000*$F21*$G21</f>
        <v>1269888.9104999998</v>
      </c>
      <c r="BH21" s="25">
        <f>'DRC - Data, Livestock'!BH8*$D21/1000*$F21*$G21</f>
        <v>1271677.155</v>
      </c>
      <c r="BI21" s="25">
        <f>'DRC - Data, Livestock'!BI8*$D21/1000*$F21*$G21</f>
        <v>1275492.0254999998</v>
      </c>
      <c r="BJ21" s="25">
        <f>'DRC - Data, Livestock'!BJ8*$D21/1000*$F21*$G21</f>
        <v>1278259.6014999999</v>
      </c>
      <c r="BK21" s="25">
        <f>'DRC - Data, Livestock'!BK8*$D21/1000*$F21*$G21</f>
        <v>1279186.3</v>
      </c>
      <c r="BL21" s="25">
        <f>'DRC - Data, Livestock'!BL8*$D21/1000*$F21*$G21</f>
        <v>1280353.4239999999</v>
      </c>
      <c r="BM21" s="25">
        <f>'DRC - Data, Livestock'!BM8*$D21/1000*$F21*$G21</f>
        <v>1281656.7294999999</v>
      </c>
      <c r="BN21" s="25">
        <f>'DRC - Data, Livestock'!BN8*$D21/1000*$F21*$G21</f>
        <v>1283777.8905</v>
      </c>
    </row>
    <row r="22" spans="1:66" s="54" customFormat="1" x14ac:dyDescent="0.35">
      <c r="A22" s="134"/>
      <c r="B22" s="134" t="s">
        <v>60</v>
      </c>
      <c r="D22" s="239">
        <v>10</v>
      </c>
      <c r="E22" s="91" t="s">
        <v>110</v>
      </c>
      <c r="F22" s="91">
        <v>365</v>
      </c>
      <c r="G22" s="91">
        <v>0.5</v>
      </c>
      <c r="H22" s="25">
        <f>'DRC - Data, Livestock'!H9*$D22/1000*$F22*$G22</f>
        <v>1825</v>
      </c>
      <c r="I22" s="25">
        <f>'DRC - Data, Livestock'!I9*$D22/1000*$F22*$G22</f>
        <v>1825</v>
      </c>
      <c r="J22" s="25">
        <f>'DRC - Data, Livestock'!J9*$D22/1000*$F22*$G22</f>
        <v>1825</v>
      </c>
      <c r="K22" s="25">
        <f>'DRC - Data, Livestock'!K9*$D22/1000*$F22*$G22</f>
        <v>1825</v>
      </c>
      <c r="L22" s="25">
        <f>'DRC - Data, Livestock'!L9*$D22/1000*$F22*$G22</f>
        <v>1825</v>
      </c>
      <c r="M22" s="25">
        <f>'DRC - Data, Livestock'!M9*$D22/1000*$F22*$G22</f>
        <v>1825</v>
      </c>
      <c r="N22" s="25">
        <f>'DRC - Data, Livestock'!N9*$D22/1000*$F22*$G22</f>
        <v>1825</v>
      </c>
      <c r="O22" s="25">
        <f>'DRC - Data, Livestock'!O9*$D22/1000*$F22*$G22</f>
        <v>1825</v>
      </c>
      <c r="P22" s="25">
        <f>'DRC - Data, Livestock'!P9*$D22/1000*$F22*$G22</f>
        <v>1825</v>
      </c>
      <c r="Q22" s="25">
        <f>'DRC - Data, Livestock'!Q9*$D22/1000*$F22*$G22</f>
        <v>1825</v>
      </c>
      <c r="R22" s="25">
        <f>'DRC - Data, Livestock'!R9*$D22/1000*$F22*$G22</f>
        <v>1211.8</v>
      </c>
      <c r="S22" s="25">
        <f>'DRC - Data, Livestock'!S9*$D22/1000*$F22*$G22</f>
        <v>1465.4749999999999</v>
      </c>
      <c r="T22" s="25">
        <f>'DRC - Data, Livestock'!T9*$D22/1000*$F22*$G22</f>
        <v>1825</v>
      </c>
      <c r="U22" s="25">
        <f>'DRC - Data, Livestock'!U9*$D22/1000*$F22*$G22</f>
        <v>1825</v>
      </c>
      <c r="V22" s="25">
        <f>'DRC - Data, Livestock'!V9*$D22/1000*$F22*$G22</f>
        <v>1825</v>
      </c>
      <c r="W22" s="25">
        <f>'DRC - Data, Livestock'!W9*$D22/1000*$F22*$G22</f>
        <v>0</v>
      </c>
      <c r="X22" s="25">
        <f>'DRC - Data, Livestock'!X9*$D22/1000*$F22*$G22</f>
        <v>0</v>
      </c>
      <c r="Y22" s="25">
        <f>'DRC - Data, Livestock'!Y9*$D22/1000*$F22*$G22</f>
        <v>0</v>
      </c>
      <c r="Z22" s="25">
        <f>'DRC - Data, Livestock'!Z9*$D22/1000*$F22*$G22</f>
        <v>0</v>
      </c>
      <c r="AA22" s="25">
        <f>'DRC - Data, Livestock'!AA9*$D22/1000*$F22*$G22</f>
        <v>0</v>
      </c>
      <c r="AB22" s="25">
        <f>'DRC - Data, Livestock'!AB9*$D22/1000*$F22*$G22</f>
        <v>0</v>
      </c>
      <c r="AC22" s="25">
        <f>'DRC - Data, Livestock'!AC9*$D22/1000*$F22*$G22</f>
        <v>0</v>
      </c>
      <c r="AD22" s="25">
        <f>'DRC - Data, Livestock'!AD9*$D22/1000*$F22*$G22</f>
        <v>0</v>
      </c>
      <c r="AE22" s="25">
        <f>'DRC - Data, Livestock'!AE9*$D22/1000*$F22*$G22</f>
        <v>0</v>
      </c>
      <c r="AF22" s="25">
        <f>'DRC - Data, Livestock'!AF9*$D22/1000*$F22*$G22</f>
        <v>0</v>
      </c>
      <c r="AG22" s="25">
        <f>'DRC - Data, Livestock'!AG9*$D22/1000*$F22*$G22</f>
        <v>0</v>
      </c>
      <c r="AH22" s="25">
        <f>'DRC - Data, Livestock'!AH9*$D22/1000*$F22*$G22</f>
        <v>0</v>
      </c>
      <c r="AI22" s="25">
        <f>'DRC - Data, Livestock'!AI9*$D22/1000*$F22*$G22</f>
        <v>0</v>
      </c>
      <c r="AJ22" s="25">
        <f>'DRC - Data, Livestock'!AJ9*$D22/1000*$F22*$G22</f>
        <v>0</v>
      </c>
      <c r="AK22" s="25">
        <f>'DRC - Data, Livestock'!AK9*$D22/1000*$F22*$G22</f>
        <v>0</v>
      </c>
      <c r="AL22" s="25">
        <f>'DRC - Data, Livestock'!AL9*$D22/1000*$F22*$G22</f>
        <v>0</v>
      </c>
      <c r="AM22" s="25">
        <f>'DRC - Data, Livestock'!AM9*$D22/1000*$F22*$G22</f>
        <v>0</v>
      </c>
      <c r="AN22" s="25">
        <f>'DRC - Data, Livestock'!AN9*$D22/1000*$F22*$G22</f>
        <v>0</v>
      </c>
      <c r="AO22" s="25">
        <f>'DRC - Data, Livestock'!AO9*$D22/1000*$F22*$G22</f>
        <v>0</v>
      </c>
      <c r="AP22" s="25">
        <f>'DRC - Data, Livestock'!AP9*$D22/1000*$F22*$G22</f>
        <v>0</v>
      </c>
      <c r="AQ22" s="25">
        <f>'DRC - Data, Livestock'!AQ9*$D22/1000*$F22*$G22</f>
        <v>0</v>
      </c>
      <c r="AR22" s="25">
        <f>'DRC - Data, Livestock'!AR9*$D22/1000*$F22*$G22</f>
        <v>0</v>
      </c>
      <c r="AS22" s="25">
        <f>'DRC - Data, Livestock'!AS9*$D22/1000*$F22*$G22</f>
        <v>0</v>
      </c>
      <c r="AT22" s="25">
        <f>'DRC - Data, Livestock'!AT9*$D22/1000*$F22*$G22</f>
        <v>0</v>
      </c>
      <c r="AU22" s="25">
        <f>'DRC - Data, Livestock'!AU9*$D22/1000*$F22*$G22</f>
        <v>0</v>
      </c>
      <c r="AV22" s="25">
        <f>'DRC - Data, Livestock'!AV9*$D22/1000*$F22*$G22</f>
        <v>0</v>
      </c>
      <c r="AW22" s="25">
        <f>'DRC - Data, Livestock'!AW9*$D22/1000*$F22*$G22</f>
        <v>0</v>
      </c>
      <c r="AX22" s="25">
        <f>'DRC - Data, Livestock'!AX9*$D22/1000*$F22*$G22</f>
        <v>0</v>
      </c>
      <c r="AY22" s="25">
        <f>'DRC - Data, Livestock'!AY9*$D22/1000*$F22*$G22</f>
        <v>0</v>
      </c>
      <c r="AZ22" s="25">
        <f>'DRC - Data, Livestock'!AZ9*$D22/1000*$F22*$G22</f>
        <v>0</v>
      </c>
      <c r="BA22" s="25">
        <f>'DRC - Data, Livestock'!BA9*$D22/1000*$F22*$G22</f>
        <v>0</v>
      </c>
      <c r="BB22" s="25">
        <f>'DRC - Data, Livestock'!BB9*$D22/1000*$F22*$G22</f>
        <v>0</v>
      </c>
      <c r="BC22" s="25">
        <f>'DRC - Data, Livestock'!BC9*$D22/1000*$F22*$G22</f>
        <v>0</v>
      </c>
      <c r="BD22" s="25">
        <f>'DRC - Data, Livestock'!BD9*$D22/1000*$F22*$G22</f>
        <v>0</v>
      </c>
      <c r="BE22" s="25">
        <f>'DRC - Data, Livestock'!BE9*$D22/1000*$F22*$G22</f>
        <v>0</v>
      </c>
      <c r="BF22" s="25">
        <f>'DRC - Data, Livestock'!BF9*$D22/1000*$F22*$G22</f>
        <v>0</v>
      </c>
      <c r="BG22" s="25">
        <f>'DRC - Data, Livestock'!BG9*$D22/1000*$F22*$G22</f>
        <v>0</v>
      </c>
      <c r="BH22" s="25">
        <f>'DRC - Data, Livestock'!BH9*$D22/1000*$F22*$G22</f>
        <v>0</v>
      </c>
      <c r="BI22" s="25">
        <f>'DRC - Data, Livestock'!BI9*$D22/1000*$F22*$G22</f>
        <v>0</v>
      </c>
      <c r="BJ22" s="25">
        <f>'DRC - Data, Livestock'!BJ9*$D22/1000*$F22*$G22</f>
        <v>0</v>
      </c>
      <c r="BK22" s="25">
        <f>'DRC - Data, Livestock'!BK9*$D22/1000*$F22*$G22</f>
        <v>0</v>
      </c>
      <c r="BL22" s="25">
        <f>'DRC - Data, Livestock'!BL9*$D22/1000*$F22*$G22</f>
        <v>0</v>
      </c>
      <c r="BM22" s="25">
        <f>'DRC - Data, Livestock'!BM9*$D22/1000*$F22*$G22</f>
        <v>0</v>
      </c>
      <c r="BN22" s="25">
        <f>'DRC - Data, Livestock'!BN9*$D22/1000*$F22*$G22</f>
        <v>0</v>
      </c>
    </row>
    <row r="23" spans="1:66" s="54" customFormat="1" x14ac:dyDescent="0.35">
      <c r="A23" s="134"/>
      <c r="B23" s="134" t="s">
        <v>32</v>
      </c>
      <c r="D23" s="239">
        <v>6</v>
      </c>
      <c r="E23" s="91" t="s">
        <v>110</v>
      </c>
      <c r="F23" s="91">
        <v>365</v>
      </c>
      <c r="G23" s="91">
        <v>0.5</v>
      </c>
      <c r="H23" s="25">
        <f>'DRC - Data, Livestock'!H10*$D23/1000*$F23*$G23</f>
        <v>219</v>
      </c>
      <c r="I23" s="25">
        <f>'DRC - Data, Livestock'!I10*$D23/1000*$F23*$G23</f>
        <v>219</v>
      </c>
      <c r="J23" s="25">
        <f>'DRC - Data, Livestock'!J10*$D23/1000*$F23*$G23</f>
        <v>219</v>
      </c>
      <c r="K23" s="25">
        <f>'DRC - Data, Livestock'!K10*$D23/1000*$F23*$G23</f>
        <v>219</v>
      </c>
      <c r="L23" s="25">
        <f>'DRC - Data, Livestock'!L10*$D23/1000*$F23*$G23</f>
        <v>219</v>
      </c>
      <c r="M23" s="25">
        <f>'DRC - Data, Livestock'!M10*$D23/1000*$F23*$G23</f>
        <v>219</v>
      </c>
      <c r="N23" s="25">
        <f>'DRC - Data, Livestock'!N10*$D23/1000*$F23*$G23</f>
        <v>219</v>
      </c>
      <c r="O23" s="25">
        <f>'DRC - Data, Livestock'!O10*$D23/1000*$F23*$G23</f>
        <v>219</v>
      </c>
      <c r="P23" s="25">
        <f>'DRC - Data, Livestock'!P10*$D23/1000*$F23*$G23</f>
        <v>219</v>
      </c>
      <c r="Q23" s="25">
        <f>'DRC - Data, Livestock'!Q10*$D23/1000*$F23*$G23</f>
        <v>187.245</v>
      </c>
      <c r="R23" s="25">
        <f>'DRC - Data, Livestock'!R10*$D23/1000*$F23*$G23</f>
        <v>332.88</v>
      </c>
      <c r="S23" s="25">
        <f>'DRC - Data, Livestock'!S10*$D23/1000*$F23*$G23</f>
        <v>231.04500000000002</v>
      </c>
      <c r="T23" s="25">
        <f>'DRC - Data, Livestock'!T10*$D23/1000*$F23*$G23</f>
        <v>219</v>
      </c>
      <c r="U23" s="25">
        <f>'DRC - Data, Livestock'!U10*$D23/1000*$F23*$G23</f>
        <v>219</v>
      </c>
      <c r="V23" s="25">
        <f>'DRC - Data, Livestock'!V10*$D23/1000*$F23*$G23</f>
        <v>219</v>
      </c>
      <c r="W23" s="25">
        <f>'DRC - Data, Livestock'!W10*$D23/1000*$F23*$G23</f>
        <v>0</v>
      </c>
      <c r="X23" s="25">
        <f>'DRC - Data, Livestock'!X10*$D23/1000*$F23*$G23</f>
        <v>0</v>
      </c>
      <c r="Y23" s="25">
        <f>'DRC - Data, Livestock'!Y10*$D23/1000*$F23*$G23</f>
        <v>0</v>
      </c>
      <c r="Z23" s="25">
        <f>'DRC - Data, Livestock'!Z10*$D23/1000*$F23*$G23</f>
        <v>0</v>
      </c>
      <c r="AA23" s="25">
        <f>'DRC - Data, Livestock'!AA10*$D23/1000*$F23*$G23</f>
        <v>0</v>
      </c>
      <c r="AB23" s="25">
        <f>'DRC - Data, Livestock'!AB10*$D23/1000*$F23*$G23</f>
        <v>0</v>
      </c>
      <c r="AC23" s="25">
        <f>'DRC - Data, Livestock'!AC10*$D23/1000*$F23*$G23</f>
        <v>0</v>
      </c>
      <c r="AD23" s="25">
        <f>'DRC - Data, Livestock'!AD10*$D23/1000*$F23*$G23</f>
        <v>0</v>
      </c>
      <c r="AE23" s="25">
        <f>'DRC - Data, Livestock'!AE10*$D23/1000*$F23*$G23</f>
        <v>0</v>
      </c>
      <c r="AF23" s="25">
        <f>'DRC - Data, Livestock'!AF10*$D23/1000*$F23*$G23</f>
        <v>0</v>
      </c>
      <c r="AG23" s="25">
        <f>'DRC - Data, Livestock'!AG10*$D23/1000*$F23*$G23</f>
        <v>0</v>
      </c>
      <c r="AH23" s="25">
        <f>'DRC - Data, Livestock'!AH10*$D23/1000*$F23*$G23</f>
        <v>0</v>
      </c>
      <c r="AI23" s="25">
        <f>'DRC - Data, Livestock'!AI10*$D23/1000*$F23*$G23</f>
        <v>0</v>
      </c>
      <c r="AJ23" s="25">
        <f>'DRC - Data, Livestock'!AJ10*$D23/1000*$F23*$G23</f>
        <v>0</v>
      </c>
      <c r="AK23" s="25">
        <f>'DRC - Data, Livestock'!AK10*$D23/1000*$F23*$G23</f>
        <v>0</v>
      </c>
      <c r="AL23" s="25">
        <f>'DRC - Data, Livestock'!AL10*$D23/1000*$F23*$G23</f>
        <v>0</v>
      </c>
      <c r="AM23" s="25">
        <f>'DRC - Data, Livestock'!AM10*$D23/1000*$F23*$G23</f>
        <v>0</v>
      </c>
      <c r="AN23" s="25">
        <f>'DRC - Data, Livestock'!AN10*$D23/1000*$F23*$G23</f>
        <v>0</v>
      </c>
      <c r="AO23" s="25">
        <f>'DRC - Data, Livestock'!AO10*$D23/1000*$F23*$G23</f>
        <v>0</v>
      </c>
      <c r="AP23" s="25">
        <f>'DRC - Data, Livestock'!AP10*$D23/1000*$F23*$G23</f>
        <v>0</v>
      </c>
      <c r="AQ23" s="25">
        <f>'DRC - Data, Livestock'!AQ10*$D23/1000*$F23*$G23</f>
        <v>0</v>
      </c>
      <c r="AR23" s="25">
        <f>'DRC - Data, Livestock'!AR10*$D23/1000*$F23*$G23</f>
        <v>0</v>
      </c>
      <c r="AS23" s="25">
        <f>'DRC - Data, Livestock'!AS10*$D23/1000*$F23*$G23</f>
        <v>0</v>
      </c>
      <c r="AT23" s="25">
        <f>'DRC - Data, Livestock'!AT10*$D23/1000*$F23*$G23</f>
        <v>0</v>
      </c>
      <c r="AU23" s="25">
        <f>'DRC - Data, Livestock'!AU10*$D23/1000*$F23*$G23</f>
        <v>0</v>
      </c>
      <c r="AV23" s="25">
        <f>'DRC - Data, Livestock'!AV10*$D23/1000*$F23*$G23</f>
        <v>0</v>
      </c>
      <c r="AW23" s="25">
        <f>'DRC - Data, Livestock'!AW10*$D23/1000*$F23*$G23</f>
        <v>0</v>
      </c>
      <c r="AX23" s="25">
        <f>'DRC - Data, Livestock'!AX10*$D23/1000*$F23*$G23</f>
        <v>0</v>
      </c>
      <c r="AY23" s="25">
        <f>'DRC - Data, Livestock'!AY10*$D23/1000*$F23*$G23</f>
        <v>0</v>
      </c>
      <c r="AZ23" s="25">
        <f>'DRC - Data, Livestock'!AZ10*$D23/1000*$F23*$G23</f>
        <v>0</v>
      </c>
      <c r="BA23" s="25">
        <f>'DRC - Data, Livestock'!BA10*$D23/1000*$F23*$G23</f>
        <v>0</v>
      </c>
      <c r="BB23" s="25">
        <f>'DRC - Data, Livestock'!BB10*$D23/1000*$F23*$G23</f>
        <v>0</v>
      </c>
      <c r="BC23" s="25">
        <f>'DRC - Data, Livestock'!BC10*$D23/1000*$F23*$G23</f>
        <v>0</v>
      </c>
      <c r="BD23" s="25">
        <f>'DRC - Data, Livestock'!BD10*$D23/1000*$F23*$G23</f>
        <v>0</v>
      </c>
      <c r="BE23" s="25">
        <f>'DRC - Data, Livestock'!BE10*$D23/1000*$F23*$G23</f>
        <v>0</v>
      </c>
      <c r="BF23" s="25">
        <f>'DRC - Data, Livestock'!BF10*$D23/1000*$F23*$G23</f>
        <v>0</v>
      </c>
      <c r="BG23" s="25">
        <f>'DRC - Data, Livestock'!BG10*$D23/1000*$F23*$G23</f>
        <v>0</v>
      </c>
      <c r="BH23" s="25">
        <f>'DRC - Data, Livestock'!BH10*$D23/1000*$F23*$G23</f>
        <v>0</v>
      </c>
      <c r="BI23" s="25">
        <f>'DRC - Data, Livestock'!BI10*$D23/1000*$F23*$G23</f>
        <v>0</v>
      </c>
      <c r="BJ23" s="25">
        <f>'DRC - Data, Livestock'!BJ10*$D23/1000*$F23*$G23</f>
        <v>0</v>
      </c>
      <c r="BK23" s="25">
        <f>'DRC - Data, Livestock'!BK10*$D23/1000*$F23*$G23</f>
        <v>0</v>
      </c>
      <c r="BL23" s="25">
        <f>'DRC - Data, Livestock'!BL10*$D23/1000*$F23*$G23</f>
        <v>0</v>
      </c>
      <c r="BM23" s="25">
        <f>'DRC - Data, Livestock'!BM10*$D23/1000*$F23*$G23</f>
        <v>0</v>
      </c>
      <c r="BN23" s="25">
        <f>'DRC - Data, Livestock'!BN10*$D23/1000*$F23*$G23</f>
        <v>0</v>
      </c>
    </row>
    <row r="24" spans="1:66" x14ac:dyDescent="0.35">
      <c r="A24" s="121"/>
      <c r="B24" s="127" t="s">
        <v>36</v>
      </c>
      <c r="D24" s="141">
        <v>6</v>
      </c>
      <c r="E24" s="49" t="s">
        <v>110</v>
      </c>
      <c r="F24" s="49">
        <v>365</v>
      </c>
      <c r="G24" s="49">
        <v>0.5</v>
      </c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</row>
    <row r="25" spans="1:66" s="54" customFormat="1" x14ac:dyDescent="0.35">
      <c r="A25" s="134"/>
      <c r="B25" s="240" t="s">
        <v>295</v>
      </c>
      <c r="D25" s="239">
        <v>10</v>
      </c>
      <c r="E25" s="91" t="s">
        <v>110</v>
      </c>
      <c r="F25" s="91">
        <v>365</v>
      </c>
      <c r="G25" s="91">
        <v>0.5</v>
      </c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</row>
    <row r="26" spans="1:66" s="99" customFormat="1" x14ac:dyDescent="0.35">
      <c r="A26" s="241"/>
      <c r="B26" s="242" t="s">
        <v>296</v>
      </c>
      <c r="D26" s="243">
        <v>0.1</v>
      </c>
      <c r="E26" s="102" t="s">
        <v>110</v>
      </c>
      <c r="F26" s="102">
        <v>365</v>
      </c>
      <c r="G26" s="102">
        <v>0.5</v>
      </c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</row>
    <row r="27" spans="1:66" x14ac:dyDescent="0.35">
      <c r="A27" s="121"/>
      <c r="B27" s="126" t="s">
        <v>297</v>
      </c>
      <c r="D27" s="141">
        <v>0.1</v>
      </c>
      <c r="E27" s="49" t="s">
        <v>110</v>
      </c>
      <c r="F27" s="49">
        <v>365</v>
      </c>
      <c r="G27" s="49">
        <v>0.5</v>
      </c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</row>
    <row r="28" spans="1:66" x14ac:dyDescent="0.35">
      <c r="A28" s="121"/>
      <c r="B28" s="126" t="s">
        <v>298</v>
      </c>
      <c r="D28" s="141">
        <v>10</v>
      </c>
      <c r="E28" s="49" t="s">
        <v>110</v>
      </c>
      <c r="F28" s="49">
        <v>365</v>
      </c>
      <c r="G28" s="49">
        <v>0.5</v>
      </c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</row>
    <row r="29" spans="1:66" x14ac:dyDescent="0.35">
      <c r="A29" s="121"/>
      <c r="B29" s="126" t="s">
        <v>299</v>
      </c>
      <c r="D29" s="141">
        <v>5</v>
      </c>
      <c r="E29" s="49" t="s">
        <v>110</v>
      </c>
      <c r="F29" s="49">
        <v>365</v>
      </c>
      <c r="G29" s="49">
        <v>0.5</v>
      </c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</row>
    <row r="30" spans="1:66" s="146" customFormat="1" x14ac:dyDescent="0.35">
      <c r="A30" s="144" t="s">
        <v>342</v>
      </c>
      <c r="C30" s="145"/>
      <c r="E30" s="147"/>
      <c r="G30" s="148"/>
      <c r="H30" s="146">
        <f>SUM(H20:H29)</f>
        <v>2387319</v>
      </c>
      <c r="I30" s="146">
        <f t="shared" ref="I30:AM30" si="2">SUM(I20:I29)</f>
        <v>2284206.5</v>
      </c>
      <c r="J30" s="146">
        <f t="shared" si="2"/>
        <v>2164267.5</v>
      </c>
      <c r="K30" s="146">
        <f t="shared" si="2"/>
        <v>2080172.4125000001</v>
      </c>
      <c r="L30" s="146">
        <f t="shared" si="2"/>
        <v>1839089.3102499999</v>
      </c>
      <c r="M30" s="146">
        <f t="shared" si="2"/>
        <v>1955183.36375</v>
      </c>
      <c r="N30" s="146">
        <f t="shared" si="2"/>
        <v>1996041.92</v>
      </c>
      <c r="O30" s="146">
        <f t="shared" si="2"/>
        <v>2088996.7437499999</v>
      </c>
      <c r="P30" s="146">
        <f t="shared" si="2"/>
        <v>2228375.2239999999</v>
      </c>
      <c r="Q30" s="146">
        <f t="shared" si="2"/>
        <v>2494602.7200000002</v>
      </c>
      <c r="R30" s="146">
        <f t="shared" si="2"/>
        <v>2560499.4549999996</v>
      </c>
      <c r="S30" s="146">
        <f>SUM(S20:S29)</f>
        <v>2627993.7949999999</v>
      </c>
      <c r="T30" s="146">
        <f t="shared" si="2"/>
        <v>2698010.65</v>
      </c>
      <c r="U30" s="146">
        <f t="shared" si="2"/>
        <v>2766528.4499999997</v>
      </c>
      <c r="V30" s="146">
        <f t="shared" si="2"/>
        <v>2812129.7250000001</v>
      </c>
      <c r="W30" s="146">
        <f t="shared" si="2"/>
        <v>2843552.5750000002</v>
      </c>
      <c r="X30" s="146">
        <f t="shared" si="2"/>
        <v>2848354.15</v>
      </c>
      <c r="Y30" s="146">
        <f t="shared" si="2"/>
        <v>2842749.5750000002</v>
      </c>
      <c r="Z30" s="146">
        <f t="shared" si="2"/>
        <v>2851361.75</v>
      </c>
      <c r="AA30" s="146">
        <f t="shared" si="2"/>
        <v>2867794.05</v>
      </c>
      <c r="AB30" s="146">
        <f t="shared" si="2"/>
        <v>2920200.75</v>
      </c>
      <c r="AC30" s="146">
        <f t="shared" si="2"/>
        <v>2970388.25</v>
      </c>
      <c r="AD30" s="146">
        <f t="shared" si="2"/>
        <v>3009764.45</v>
      </c>
      <c r="AE30" s="146">
        <f t="shared" si="2"/>
        <v>3057477.25</v>
      </c>
      <c r="AF30" s="146">
        <f t="shared" si="2"/>
        <v>3145017.2075</v>
      </c>
      <c r="AG30" s="146">
        <f t="shared" si="2"/>
        <v>3278627.4649999999</v>
      </c>
      <c r="AH30" s="146">
        <f t="shared" si="2"/>
        <v>3418704.4274999998</v>
      </c>
      <c r="AI30" s="146">
        <f t="shared" si="2"/>
        <v>3565603.0575000001</v>
      </c>
      <c r="AJ30" s="146">
        <f t="shared" si="2"/>
        <v>3719698.7575000003</v>
      </c>
      <c r="AK30" s="146">
        <f t="shared" si="2"/>
        <v>3881304.5149999997</v>
      </c>
      <c r="AL30" s="146">
        <f t="shared" si="2"/>
        <v>3619858.665</v>
      </c>
      <c r="AM30" s="146">
        <f t="shared" si="2"/>
        <v>3679582.3374999994</v>
      </c>
      <c r="AN30" s="146">
        <f t="shared" ref="AN30:BN30" si="3">SUM(AN20:AN29)</f>
        <v>3436567.9289999995</v>
      </c>
      <c r="AO30" s="146">
        <f t="shared" si="3"/>
        <v>3326743.0972500001</v>
      </c>
      <c r="AP30" s="146">
        <f t="shared" si="3"/>
        <v>3291471.085</v>
      </c>
      <c r="AQ30" s="146">
        <f t="shared" si="3"/>
        <v>3188857.3940000003</v>
      </c>
      <c r="AR30" s="146">
        <f t="shared" si="3"/>
        <v>3335998.1467500003</v>
      </c>
      <c r="AS30" s="146">
        <f t="shared" si="3"/>
        <v>2965300.7887500003</v>
      </c>
      <c r="AT30" s="146">
        <f t="shared" si="3"/>
        <v>2790766.6035000002</v>
      </c>
      <c r="AU30" s="146">
        <f t="shared" si="3"/>
        <v>2717605.5837500002</v>
      </c>
      <c r="AV30" s="146">
        <f t="shared" si="3"/>
        <v>2646692.1610000003</v>
      </c>
      <c r="AW30" s="146">
        <f t="shared" si="3"/>
        <v>2571988.5965</v>
      </c>
      <c r="AX30" s="146">
        <f t="shared" si="3"/>
        <v>2571245.3104999997</v>
      </c>
      <c r="AY30" s="146">
        <f t="shared" si="3"/>
        <v>2570508.0470000003</v>
      </c>
      <c r="AZ30" s="146">
        <f t="shared" si="3"/>
        <v>2569785.42</v>
      </c>
      <c r="BA30" s="146">
        <f t="shared" si="3"/>
        <v>2569059.4349999996</v>
      </c>
      <c r="BB30" s="146">
        <f t="shared" si="3"/>
        <v>2568333.4500000002</v>
      </c>
      <c r="BC30" s="146">
        <f t="shared" si="3"/>
        <v>2569180.7974999999</v>
      </c>
      <c r="BD30" s="146">
        <f t="shared" si="3"/>
        <v>2566931.4850000003</v>
      </c>
      <c r="BE30" s="146">
        <f t="shared" si="3"/>
        <v>2566250.9607500001</v>
      </c>
      <c r="BF30" s="146">
        <f t="shared" si="3"/>
        <v>2565553.0442499998</v>
      </c>
      <c r="BG30" s="146">
        <f t="shared" si="3"/>
        <v>2818138.0630000001</v>
      </c>
      <c r="BH30" s="146">
        <f t="shared" si="3"/>
        <v>2912818.8987500002</v>
      </c>
      <c r="BI30" s="146">
        <f t="shared" si="3"/>
        <v>2921557.6192499995</v>
      </c>
      <c r="BJ30" s="146">
        <f t="shared" si="3"/>
        <v>3021345.8452499998</v>
      </c>
      <c r="BK30" s="146">
        <f t="shared" si="3"/>
        <v>3089670.3412499996</v>
      </c>
      <c r="BL30" s="146">
        <f t="shared" si="3"/>
        <v>3154525.0377499997</v>
      </c>
      <c r="BM30" s="146">
        <f t="shared" si="3"/>
        <v>3266394.7819999997</v>
      </c>
      <c r="BN30" s="146">
        <f t="shared" si="3"/>
        <v>3384930.3205000004</v>
      </c>
    </row>
    <row r="31" spans="1:66" s="26" customFormat="1" x14ac:dyDescent="0.35">
      <c r="A31" s="135"/>
      <c r="C31" s="135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</row>
    <row r="32" spans="1:66" s="27" customFormat="1" ht="18.5" x14ac:dyDescent="0.45">
      <c r="A32" s="61" t="s">
        <v>343</v>
      </c>
      <c r="H32" s="175">
        <f t="shared" ref="H32:AM32" si="4">H14+H30</f>
        <v>2843679</v>
      </c>
      <c r="I32" s="175">
        <f t="shared" si="4"/>
        <v>2711856.5</v>
      </c>
      <c r="J32" s="175">
        <f t="shared" si="4"/>
        <v>2599717.5</v>
      </c>
      <c r="K32" s="175">
        <f t="shared" si="4"/>
        <v>2525972.4125000001</v>
      </c>
      <c r="L32" s="175">
        <f t="shared" si="4"/>
        <v>2296889.3102500001</v>
      </c>
      <c r="M32" s="175">
        <f t="shared" si="4"/>
        <v>2402648.36375</v>
      </c>
      <c r="N32" s="175">
        <f t="shared" si="4"/>
        <v>2440506.92</v>
      </c>
      <c r="O32" s="175">
        <f t="shared" si="4"/>
        <v>2533566.7437499999</v>
      </c>
      <c r="P32" s="175">
        <f t="shared" si="4"/>
        <v>2672547.7239999999</v>
      </c>
      <c r="Q32" s="175">
        <f t="shared" si="4"/>
        <v>2943023.22</v>
      </c>
      <c r="R32" s="175">
        <f t="shared" si="4"/>
        <v>3006407.4549999996</v>
      </c>
      <c r="S32" s="175">
        <f t="shared" si="4"/>
        <v>3070577.7949999999</v>
      </c>
      <c r="T32" s="175">
        <f>T14+T30</f>
        <v>3137722.15</v>
      </c>
      <c r="U32" s="175">
        <f t="shared" si="4"/>
        <v>3204457.9499999997</v>
      </c>
      <c r="V32" s="175">
        <f t="shared" si="4"/>
        <v>3245106.2250000001</v>
      </c>
      <c r="W32" s="175">
        <f t="shared" si="4"/>
        <v>3273257.5750000002</v>
      </c>
      <c r="X32" s="175">
        <f t="shared" si="4"/>
        <v>3274835.65</v>
      </c>
      <c r="Y32" s="175">
        <f t="shared" si="4"/>
        <v>3256149.5750000002</v>
      </c>
      <c r="Z32" s="175">
        <f t="shared" si="4"/>
        <v>3275261.75</v>
      </c>
      <c r="AA32" s="175">
        <f t="shared" si="4"/>
        <v>3292541.55</v>
      </c>
      <c r="AB32" s="175">
        <f t="shared" si="4"/>
        <v>3348413.25</v>
      </c>
      <c r="AC32" s="175">
        <f t="shared" si="4"/>
        <v>3405875.75</v>
      </c>
      <c r="AD32" s="175">
        <f t="shared" si="4"/>
        <v>3451679.45</v>
      </c>
      <c r="AE32" s="175">
        <f t="shared" si="4"/>
        <v>3506217.25</v>
      </c>
      <c r="AF32" s="175">
        <f t="shared" si="4"/>
        <v>3600837.2075</v>
      </c>
      <c r="AG32" s="175">
        <f t="shared" si="4"/>
        <v>3744722.4649999999</v>
      </c>
      <c r="AH32" s="175">
        <f t="shared" si="4"/>
        <v>3895479.4274999998</v>
      </c>
      <c r="AI32" s="175">
        <f t="shared" si="4"/>
        <v>4039153.0575000001</v>
      </c>
      <c r="AJ32" s="175">
        <f t="shared" si="4"/>
        <v>4202848.7575000003</v>
      </c>
      <c r="AK32" s="175">
        <f t="shared" si="4"/>
        <v>4367919.5149999997</v>
      </c>
      <c r="AL32" s="175">
        <f t="shared" si="4"/>
        <v>4089507.4649999999</v>
      </c>
      <c r="AM32" s="175">
        <f t="shared" si="4"/>
        <v>4175109.4374999995</v>
      </c>
      <c r="AN32" s="175">
        <f t="shared" ref="AN32:BN32" si="5">AN14+AN30</f>
        <v>3931709.5289999996</v>
      </c>
      <c r="AO32" s="175">
        <f t="shared" si="5"/>
        <v>3834423.1972500002</v>
      </c>
      <c r="AP32" s="175">
        <f t="shared" si="5"/>
        <v>3798991.585</v>
      </c>
      <c r="AQ32" s="175">
        <f t="shared" si="5"/>
        <v>3710424.7940000002</v>
      </c>
      <c r="AR32" s="175">
        <f t="shared" si="5"/>
        <v>3859756.1467500003</v>
      </c>
      <c r="AS32" s="175">
        <f t="shared" si="5"/>
        <v>3493623.8887500004</v>
      </c>
      <c r="AT32" s="175">
        <f t="shared" si="5"/>
        <v>3311779.0035000001</v>
      </c>
      <c r="AU32" s="175">
        <f>AU14+AU30</f>
        <v>3232267.5837500002</v>
      </c>
      <c r="AV32" s="175">
        <f t="shared" si="5"/>
        <v>3154045.2610000004</v>
      </c>
      <c r="AW32" s="175">
        <f t="shared" si="5"/>
        <v>3072705.0965</v>
      </c>
      <c r="AX32" s="175">
        <f t="shared" si="5"/>
        <v>3069995.3104999997</v>
      </c>
      <c r="AY32" s="175">
        <f t="shared" si="5"/>
        <v>3067525.5470000003</v>
      </c>
      <c r="AZ32" s="175">
        <f t="shared" si="5"/>
        <v>3070326.42</v>
      </c>
      <c r="BA32" s="175">
        <f t="shared" si="5"/>
        <v>3070392.4349999996</v>
      </c>
      <c r="BB32" s="175">
        <f t="shared" si="5"/>
        <v>3070752.45</v>
      </c>
      <c r="BC32" s="175">
        <f t="shared" si="5"/>
        <v>3072712.7974999999</v>
      </c>
      <c r="BD32" s="175">
        <f t="shared" si="5"/>
        <v>3072944.4850000003</v>
      </c>
      <c r="BE32" s="175">
        <f t="shared" si="5"/>
        <v>3072872.9607500001</v>
      </c>
      <c r="BF32" s="175">
        <f t="shared" si="5"/>
        <v>3071483.5442499998</v>
      </c>
      <c r="BG32" s="175">
        <f t="shared" si="5"/>
        <v>3324544.6630000002</v>
      </c>
      <c r="BH32" s="175">
        <f t="shared" si="5"/>
        <v>3419470.2987500001</v>
      </c>
      <c r="BI32" s="175">
        <f t="shared" si="5"/>
        <v>3429233.5192499994</v>
      </c>
      <c r="BJ32" s="175">
        <f t="shared" si="5"/>
        <v>3532647.8452499998</v>
      </c>
      <c r="BK32" s="175">
        <f t="shared" si="5"/>
        <v>3598127.7412499995</v>
      </c>
      <c r="BL32" s="175">
        <f t="shared" si="5"/>
        <v>3663358.6377499998</v>
      </c>
      <c r="BM32" s="175">
        <f t="shared" si="5"/>
        <v>3774016.0819999995</v>
      </c>
      <c r="BN32" s="175">
        <f t="shared" si="5"/>
        <v>3893412.9205000005</v>
      </c>
    </row>
  </sheetData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DRC Summary</vt:lpstr>
      <vt:lpstr>definitions</vt:lpstr>
      <vt:lpstr>DRC NPP Wood</vt:lpstr>
      <vt:lpstr>drc mon forest</vt:lpstr>
      <vt:lpstr>DRC - HANPP, Total Demand</vt:lpstr>
      <vt:lpstr>DRC - HANPP, Fodder Crops</vt:lpstr>
      <vt:lpstr>DRC - HANPP, Fodder Residue</vt:lpstr>
      <vt:lpstr>DRC - Data, FAO Grazing</vt:lpstr>
      <vt:lpstr>DRC - HANPP, Grazing Demand</vt:lpstr>
      <vt:lpstr>DRC - Data, Livestock</vt:lpstr>
      <vt:lpstr>DRC - HANPP, Perm Crops</vt:lpstr>
      <vt:lpstr>DRC - Data, Perm Crops</vt:lpstr>
      <vt:lpstr>DRC - HANPP, Annual Crops</vt:lpstr>
      <vt:lpstr>DRC - Output, LPJmL NPPo </vt:lpstr>
      <vt:lpstr>DRC - Data, Land Use</vt:lpstr>
      <vt:lpstr>DRC - HANPP, Infrastucture</vt:lpstr>
      <vt:lpstr>DRC - Data, Land Cover</vt:lpstr>
      <vt:lpstr>DRC - HANPP, Burning</vt:lpstr>
      <vt:lpstr>DRC - Data, Burning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ifitz</dc:creator>
  <cp:lastModifiedBy>ifitz</cp:lastModifiedBy>
  <cp:lastPrinted>2022-01-07T20:34:07Z</cp:lastPrinted>
  <dcterms:created xsi:type="dcterms:W3CDTF">2021-03-15T17:02:50Z</dcterms:created>
  <dcterms:modified xsi:type="dcterms:W3CDTF">2022-06-14T02:39:35Z</dcterms:modified>
</cp:coreProperties>
</file>